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njt1n20_soton_ac_uk/Documents/THESIS/DATA CHAPTER 4 - differentiation/4- SNCA OE differentiation/"/>
    </mc:Choice>
  </mc:AlternateContent>
  <xr:revisionPtr revIDLastSave="561" documentId="8_{6165C55D-2A95-4005-BEDA-DF112A45CF20}" xr6:coauthVersionLast="47" xr6:coauthVersionMax="47" xr10:uidLastSave="{2806FA14-BEA2-4C0E-AAA3-8ADF40BFC27A}"/>
  <bookViews>
    <workbookView xWindow="28680" yWindow="-240" windowWidth="29040" windowHeight="15840" activeTab="2" xr2:uid="{22EE532F-AE03-4F4B-AF89-460CBA4E3295}"/>
  </bookViews>
  <sheets>
    <sheet name="OEs B-III-tubulin" sheetId="1" r:id="rId1"/>
    <sheet name="OEs GAP43" sheetId="4" r:id="rId2"/>
    <sheet name="OEs TH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5" l="1"/>
  <c r="U5" i="5"/>
  <c r="V5" i="5"/>
  <c r="W5" i="5"/>
  <c r="X5" i="5"/>
  <c r="S5" i="5"/>
  <c r="X4" i="5"/>
  <c r="W4" i="5"/>
  <c r="V4" i="5"/>
  <c r="U4" i="5"/>
  <c r="T4" i="5"/>
  <c r="S4" i="5"/>
  <c r="X3" i="5"/>
  <c r="W3" i="5"/>
  <c r="V3" i="5"/>
  <c r="U3" i="5"/>
  <c r="T3" i="5"/>
  <c r="S3" i="5"/>
  <c r="X2" i="5"/>
  <c r="W2" i="5"/>
  <c r="V2" i="5"/>
  <c r="U2" i="5"/>
  <c r="T2" i="5"/>
  <c r="S2" i="5"/>
  <c r="I50" i="5"/>
  <c r="J50" i="5" s="1"/>
  <c r="I49" i="5"/>
  <c r="J49" i="5" s="1"/>
  <c r="I48" i="5"/>
  <c r="I47" i="5"/>
  <c r="I46" i="5"/>
  <c r="I45" i="5"/>
  <c r="H50" i="5"/>
  <c r="H49" i="5"/>
  <c r="H47" i="5"/>
  <c r="H46" i="5"/>
  <c r="H45" i="5"/>
  <c r="D61" i="5"/>
  <c r="D60" i="5"/>
  <c r="D59" i="5"/>
  <c r="D58" i="5"/>
  <c r="D57" i="5"/>
  <c r="D56" i="5"/>
  <c r="C57" i="5"/>
  <c r="C58" i="5"/>
  <c r="C59" i="5"/>
  <c r="C60" i="5"/>
  <c r="C61" i="5"/>
  <c r="C56" i="5"/>
  <c r="I60" i="5"/>
  <c r="I61" i="5"/>
  <c r="I62" i="5"/>
  <c r="I63" i="5"/>
  <c r="I64" i="5"/>
  <c r="I59" i="5"/>
  <c r="D51" i="5"/>
  <c r="D50" i="5"/>
  <c r="D48" i="5"/>
  <c r="D47" i="5"/>
  <c r="D46" i="5"/>
  <c r="J46" i="5"/>
  <c r="C46" i="5"/>
  <c r="C47" i="5"/>
  <c r="C48" i="5"/>
  <c r="C49" i="5"/>
  <c r="D49" i="5" s="1"/>
  <c r="H48" i="5" s="1"/>
  <c r="J48" i="5" s="1"/>
  <c r="C50" i="5"/>
  <c r="C51" i="5"/>
  <c r="I57" i="5"/>
  <c r="I53" i="5"/>
  <c r="I54" i="5"/>
  <c r="I55" i="5"/>
  <c r="I56" i="5"/>
  <c r="I52" i="5"/>
  <c r="I29" i="5"/>
  <c r="J29" i="5"/>
  <c r="I28" i="5"/>
  <c r="J28" i="5"/>
  <c r="I27" i="5"/>
  <c r="I26" i="5"/>
  <c r="I25" i="5"/>
  <c r="I24" i="5"/>
  <c r="J24" i="5" s="1"/>
  <c r="H29" i="5"/>
  <c r="H28" i="5"/>
  <c r="H27" i="5"/>
  <c r="H26" i="5"/>
  <c r="H25" i="5"/>
  <c r="H24" i="5"/>
  <c r="D30" i="5"/>
  <c r="D29" i="5"/>
  <c r="D28" i="5"/>
  <c r="D27" i="5"/>
  <c r="D26" i="5"/>
  <c r="D25" i="5"/>
  <c r="C25" i="5"/>
  <c r="C26" i="5"/>
  <c r="C27" i="5"/>
  <c r="C28" i="5"/>
  <c r="C29" i="5"/>
  <c r="C30" i="5"/>
  <c r="H32" i="5"/>
  <c r="H33" i="5"/>
  <c r="H34" i="5"/>
  <c r="H35" i="5"/>
  <c r="H36" i="5"/>
  <c r="H31" i="5"/>
  <c r="D35" i="5"/>
  <c r="D36" i="5"/>
  <c r="D37" i="5"/>
  <c r="D38" i="5"/>
  <c r="D39" i="5"/>
  <c r="D40" i="5"/>
  <c r="D34" i="5"/>
  <c r="I8" i="5"/>
  <c r="J8" i="5" s="1"/>
  <c r="I7" i="5"/>
  <c r="J7" i="5" s="1"/>
  <c r="I6" i="5"/>
  <c r="I5" i="5"/>
  <c r="I4" i="5"/>
  <c r="J4" i="5" s="1"/>
  <c r="I3" i="5"/>
  <c r="J3" i="5" s="1"/>
  <c r="H8" i="5"/>
  <c r="H7" i="5"/>
  <c r="H6" i="5"/>
  <c r="H5" i="5"/>
  <c r="H4" i="5"/>
  <c r="H3" i="5"/>
  <c r="D9" i="5"/>
  <c r="D8" i="5"/>
  <c r="D7" i="5"/>
  <c r="D6" i="5"/>
  <c r="D5" i="5"/>
  <c r="D4" i="5"/>
  <c r="H11" i="5"/>
  <c r="H12" i="5"/>
  <c r="H13" i="5"/>
  <c r="H14" i="5"/>
  <c r="H15" i="5"/>
  <c r="H10" i="5"/>
  <c r="C4" i="5"/>
  <c r="C5" i="5"/>
  <c r="C6" i="5"/>
  <c r="C7" i="5"/>
  <c r="C8" i="5"/>
  <c r="C9" i="5"/>
  <c r="D18" i="5"/>
  <c r="X5" i="1"/>
  <c r="W5" i="1"/>
  <c r="V5" i="1"/>
  <c r="U5" i="1"/>
  <c r="X5" i="4"/>
  <c r="W5" i="4"/>
  <c r="V5" i="4"/>
  <c r="U5" i="4"/>
  <c r="T5" i="4"/>
  <c r="S5" i="4"/>
  <c r="X4" i="4"/>
  <c r="W4" i="4"/>
  <c r="V4" i="4"/>
  <c r="T4" i="4"/>
  <c r="S4" i="4"/>
  <c r="X3" i="4"/>
  <c r="W3" i="4"/>
  <c r="V3" i="4"/>
  <c r="U3" i="4"/>
  <c r="T3" i="4"/>
  <c r="S3" i="4"/>
  <c r="X2" i="4"/>
  <c r="W2" i="4"/>
  <c r="V2" i="4"/>
  <c r="U2" i="4"/>
  <c r="T2" i="4"/>
  <c r="S2" i="4"/>
  <c r="I50" i="4"/>
  <c r="J50" i="4" s="1"/>
  <c r="I49" i="4"/>
  <c r="J49" i="4"/>
  <c r="I48" i="4"/>
  <c r="J48" i="4" s="1"/>
  <c r="I47" i="4"/>
  <c r="I46" i="4"/>
  <c r="I45" i="4"/>
  <c r="H50" i="4"/>
  <c r="H49" i="4"/>
  <c r="H48" i="4"/>
  <c r="H47" i="4"/>
  <c r="H46" i="4"/>
  <c r="H45" i="4"/>
  <c r="D47" i="4"/>
  <c r="D46" i="4"/>
  <c r="C46" i="4"/>
  <c r="C47" i="4"/>
  <c r="C48" i="4"/>
  <c r="C49" i="4"/>
  <c r="C50" i="4"/>
  <c r="C51" i="4"/>
  <c r="D56" i="4"/>
  <c r="D57" i="4"/>
  <c r="D58" i="4"/>
  <c r="D59" i="4"/>
  <c r="D60" i="4"/>
  <c r="D61" i="4"/>
  <c r="D55" i="4"/>
  <c r="C56" i="4"/>
  <c r="C57" i="4"/>
  <c r="C58" i="4"/>
  <c r="C59" i="4"/>
  <c r="C60" i="4"/>
  <c r="C61" i="4"/>
  <c r="C35" i="4"/>
  <c r="C36" i="4"/>
  <c r="C37" i="4"/>
  <c r="C38" i="4"/>
  <c r="C39" i="4"/>
  <c r="C40" i="4"/>
  <c r="H29" i="4"/>
  <c r="H28" i="4"/>
  <c r="H27" i="4"/>
  <c r="H26" i="4"/>
  <c r="H25" i="4"/>
  <c r="H24" i="4"/>
  <c r="D25" i="4"/>
  <c r="D26" i="4"/>
  <c r="D27" i="4"/>
  <c r="D28" i="4"/>
  <c r="D29" i="4"/>
  <c r="D30" i="4"/>
  <c r="D24" i="4"/>
  <c r="C25" i="4"/>
  <c r="C26" i="4"/>
  <c r="C27" i="4"/>
  <c r="C28" i="4"/>
  <c r="C29" i="4"/>
  <c r="C30" i="4"/>
  <c r="C24" i="4"/>
  <c r="H8" i="4"/>
  <c r="H7" i="4"/>
  <c r="H6" i="4"/>
  <c r="H5" i="4"/>
  <c r="H4" i="4"/>
  <c r="H3" i="4"/>
  <c r="C4" i="4"/>
  <c r="C3" i="4"/>
  <c r="D3" i="4" s="1"/>
  <c r="C15" i="1"/>
  <c r="C14" i="1"/>
  <c r="C16" i="1"/>
  <c r="C17" i="1"/>
  <c r="C18" i="1"/>
  <c r="D18" i="1" s="1"/>
  <c r="I7" i="1" s="1"/>
  <c r="C19" i="1"/>
  <c r="D19" i="1" s="1"/>
  <c r="I8" i="1" s="1"/>
  <c r="C40" i="5"/>
  <c r="C39" i="5"/>
  <c r="C38" i="5"/>
  <c r="C37" i="5"/>
  <c r="C36" i="5"/>
  <c r="C35" i="5"/>
  <c r="C34" i="5"/>
  <c r="C24" i="5"/>
  <c r="D24" i="5" s="1"/>
  <c r="C19" i="5"/>
  <c r="C18" i="5"/>
  <c r="C17" i="5"/>
  <c r="D17" i="5" s="1"/>
  <c r="C16" i="5"/>
  <c r="C15" i="5"/>
  <c r="C14" i="5"/>
  <c r="C13" i="5"/>
  <c r="C3" i="5"/>
  <c r="D3" i="5" s="1"/>
  <c r="C55" i="4"/>
  <c r="C45" i="4"/>
  <c r="D45" i="4" s="1"/>
  <c r="C34" i="4"/>
  <c r="D34" i="4" s="1"/>
  <c r="C9" i="4"/>
  <c r="D9" i="4" s="1"/>
  <c r="C8" i="4"/>
  <c r="D8" i="4" s="1"/>
  <c r="C7" i="4"/>
  <c r="C6" i="4"/>
  <c r="C5" i="4"/>
  <c r="C19" i="4"/>
  <c r="D19" i="4" s="1"/>
  <c r="I8" i="4" s="1"/>
  <c r="J8" i="4" s="1"/>
  <c r="C18" i="4"/>
  <c r="D18" i="4" s="1"/>
  <c r="I7" i="4" s="1"/>
  <c r="J7" i="4" s="1"/>
  <c r="C17" i="4"/>
  <c r="C16" i="4"/>
  <c r="C15" i="4"/>
  <c r="C14" i="4"/>
  <c r="C13" i="4"/>
  <c r="C61" i="1"/>
  <c r="C60" i="1"/>
  <c r="C59" i="1"/>
  <c r="C58" i="1"/>
  <c r="C57" i="1"/>
  <c r="C56" i="1"/>
  <c r="D56" i="1" s="1"/>
  <c r="I45" i="1" s="1"/>
  <c r="C55" i="1"/>
  <c r="D55" i="1" s="1"/>
  <c r="C51" i="1"/>
  <c r="D51" i="1" s="1"/>
  <c r="H50" i="1" s="1"/>
  <c r="C50" i="1"/>
  <c r="D50" i="1" s="1"/>
  <c r="H49" i="1" s="1"/>
  <c r="C49" i="1"/>
  <c r="D49" i="1" s="1"/>
  <c r="H48" i="1" s="1"/>
  <c r="C48" i="1"/>
  <c r="D48" i="1" s="1"/>
  <c r="H47" i="1" s="1"/>
  <c r="C47" i="1"/>
  <c r="D47" i="1" s="1"/>
  <c r="H46" i="1" s="1"/>
  <c r="C46" i="1"/>
  <c r="C45" i="1"/>
  <c r="D46" i="1" s="1"/>
  <c r="H45" i="1" s="1"/>
  <c r="C40" i="1"/>
  <c r="D40" i="1" s="1"/>
  <c r="C39" i="1"/>
  <c r="D39" i="1" s="1"/>
  <c r="I28" i="1" s="1"/>
  <c r="C38" i="1"/>
  <c r="C37" i="1"/>
  <c r="C36" i="1"/>
  <c r="C35" i="1"/>
  <c r="C34" i="1"/>
  <c r="D34" i="1" s="1"/>
  <c r="C30" i="1"/>
  <c r="D30" i="1" s="1"/>
  <c r="H29" i="1" s="1"/>
  <c r="C29" i="1"/>
  <c r="C28" i="1"/>
  <c r="C27" i="1"/>
  <c r="C26" i="1"/>
  <c r="C25" i="1"/>
  <c r="C24" i="1"/>
  <c r="C9" i="1"/>
  <c r="D9" i="1" s="1"/>
  <c r="H8" i="1" s="1"/>
  <c r="C8" i="1"/>
  <c r="D8" i="1" s="1"/>
  <c r="H7" i="1" s="1"/>
  <c r="C13" i="1"/>
  <c r="D13" i="1" s="1"/>
  <c r="C4" i="1"/>
  <c r="C5" i="1"/>
  <c r="C6" i="1"/>
  <c r="C7" i="1"/>
  <c r="C3" i="1"/>
  <c r="D29" i="1" s="1"/>
  <c r="H28" i="1" s="1"/>
  <c r="J47" i="5" l="1"/>
  <c r="J45" i="5"/>
  <c r="J25" i="5"/>
  <c r="J26" i="5"/>
  <c r="J6" i="5"/>
  <c r="J5" i="5"/>
  <c r="D14" i="5"/>
  <c r="J27" i="5"/>
  <c r="D15" i="5"/>
  <c r="D16" i="5"/>
  <c r="J8" i="1"/>
  <c r="X2" i="1" s="1"/>
  <c r="D57" i="1"/>
  <c r="I46" i="1" s="1"/>
  <c r="D45" i="1"/>
  <c r="D35" i="1"/>
  <c r="I24" i="1" s="1"/>
  <c r="J28" i="1"/>
  <c r="W3" i="1" s="1"/>
  <c r="D58" i="1"/>
  <c r="I47" i="1" s="1"/>
  <c r="D36" i="1"/>
  <c r="I25" i="1" s="1"/>
  <c r="D61" i="1"/>
  <c r="I50" i="1" s="1"/>
  <c r="J50" i="1" s="1"/>
  <c r="X4" i="1" s="1"/>
  <c r="D37" i="1"/>
  <c r="I26" i="1" s="1"/>
  <c r="D60" i="1"/>
  <c r="I49" i="1" s="1"/>
  <c r="J49" i="1" s="1"/>
  <c r="W4" i="1" s="1"/>
  <c r="D28" i="1"/>
  <c r="H27" i="1" s="1"/>
  <c r="D38" i="1"/>
  <c r="I27" i="1" s="1"/>
  <c r="J27" i="1" s="1"/>
  <c r="V3" i="1" s="1"/>
  <c r="D48" i="4"/>
  <c r="D49" i="4"/>
  <c r="D51" i="4"/>
  <c r="J47" i="4" s="1"/>
  <c r="D50" i="4"/>
  <c r="J46" i="4" s="1"/>
  <c r="D35" i="4"/>
  <c r="I24" i="4" s="1"/>
  <c r="J24" i="4" s="1"/>
  <c r="D37" i="4"/>
  <c r="I26" i="4" s="1"/>
  <c r="J26" i="4" s="1"/>
  <c r="D39" i="4"/>
  <c r="I28" i="4" s="1"/>
  <c r="J28" i="4" s="1"/>
  <c r="D36" i="4"/>
  <c r="I25" i="4" s="1"/>
  <c r="J25" i="4" s="1"/>
  <c r="D38" i="4"/>
  <c r="I27" i="4" s="1"/>
  <c r="J27" i="4" s="1"/>
  <c r="D40" i="4"/>
  <c r="D17" i="4"/>
  <c r="I6" i="4" s="1"/>
  <c r="J6" i="4" s="1"/>
  <c r="D5" i="4"/>
  <c r="D6" i="4"/>
  <c r="D4" i="4"/>
  <c r="D7" i="4"/>
  <c r="D15" i="4"/>
  <c r="I4" i="4" s="1"/>
  <c r="J4" i="4" s="1"/>
  <c r="D14" i="4"/>
  <c r="I3" i="4" s="1"/>
  <c r="J3" i="4" s="1"/>
  <c r="D16" i="4"/>
  <c r="I5" i="4" s="1"/>
  <c r="J5" i="4" s="1"/>
  <c r="I29" i="1"/>
  <c r="J29" i="1" s="1"/>
  <c r="X3" i="1" s="1"/>
  <c r="J45" i="1"/>
  <c r="S4" i="1" s="1"/>
  <c r="D24" i="1"/>
  <c r="J7" i="1"/>
  <c r="W2" i="1" s="1"/>
  <c r="D25" i="1"/>
  <c r="H24" i="1" s="1"/>
  <c r="J24" i="1" s="1"/>
  <c r="S3" i="1" s="1"/>
  <c r="D26" i="1"/>
  <c r="H25" i="1" s="1"/>
  <c r="D27" i="1"/>
  <c r="H26" i="1" s="1"/>
  <c r="D7" i="1"/>
  <c r="H6" i="1" s="1"/>
  <c r="D59" i="1"/>
  <c r="I48" i="1" s="1"/>
  <c r="J48" i="1" s="1"/>
  <c r="V4" i="1" s="1"/>
  <c r="D13" i="5"/>
  <c r="D13" i="4"/>
  <c r="D17" i="1"/>
  <c r="I6" i="1" s="1"/>
  <c r="D15" i="1"/>
  <c r="I4" i="1" s="1"/>
  <c r="D6" i="1"/>
  <c r="H5" i="1" s="1"/>
  <c r="D16" i="1"/>
  <c r="I5" i="1" s="1"/>
  <c r="J47" i="1"/>
  <c r="U4" i="1" s="1"/>
  <c r="D5" i="1"/>
  <c r="H4" i="1" s="1"/>
  <c r="D14" i="1"/>
  <c r="I3" i="1" s="1"/>
  <c r="J46" i="1"/>
  <c r="T4" i="1" s="1"/>
  <c r="D3" i="1"/>
  <c r="D4" i="1"/>
  <c r="H3" i="1" s="1"/>
  <c r="J5" i="1"/>
  <c r="U2" i="1" s="1"/>
  <c r="J25" i="1" l="1"/>
  <c r="T3" i="1" s="1"/>
  <c r="J26" i="1"/>
  <c r="U3" i="1" s="1"/>
  <c r="J45" i="4"/>
  <c r="I29" i="4"/>
  <c r="J29" i="4" s="1"/>
  <c r="J3" i="1"/>
  <c r="S2" i="1" s="1"/>
  <c r="S5" i="1" s="1"/>
  <c r="J6" i="1"/>
  <c r="V2" i="1" s="1"/>
  <c r="J4" i="1"/>
  <c r="T2" i="1" s="1"/>
  <c r="T5" i="1" s="1"/>
</calcChain>
</file>

<file path=xl/sharedStrings.xml><?xml version="1.0" encoding="utf-8"?>
<sst xmlns="http://schemas.openxmlformats.org/spreadsheetml/2006/main" count="311" uniqueCount="20">
  <si>
    <t>B-III-tubulin</t>
  </si>
  <si>
    <t>Measured value</t>
  </si>
  <si>
    <t>Inverted value</t>
  </si>
  <si>
    <t>Background subtracted</t>
  </si>
  <si>
    <t>B-actin</t>
  </si>
  <si>
    <t>Ratio</t>
  </si>
  <si>
    <t>Background</t>
  </si>
  <si>
    <t>GAP43</t>
  </si>
  <si>
    <t>TH</t>
  </si>
  <si>
    <t>Average</t>
  </si>
  <si>
    <t>Put onto Graphpad Prism</t>
  </si>
  <si>
    <t>Rep 2</t>
  </si>
  <si>
    <t xml:space="preserve">Undiff GFP </t>
  </si>
  <si>
    <t>Diff GFP</t>
  </si>
  <si>
    <t>Undiff SNCA WT</t>
  </si>
  <si>
    <t>Diff SNCA WT</t>
  </si>
  <si>
    <t>Undiff SNCA A53T</t>
  </si>
  <si>
    <t>Diff SNCA A53T</t>
  </si>
  <si>
    <t>Rep 1</t>
  </si>
  <si>
    <t>Rep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</si>
</sst>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0B2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1" fillId="3" borderId="4" xfId="0" applyFont="1" applyFill="1" applyBorder="1"/>
    <xf numFmtId="0" fontId="4" fillId="0" borderId="0" xfId="0" applyFont="1"/>
    <xf numFmtId="0" fontId="5" fillId="4" borderId="5" xfId="0" applyFont="1" applyFill="1" applyBorder="1"/>
    <xf numFmtId="0" fontId="3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5" xfId="0" applyFont="1" applyBorder="1"/>
    <xf numFmtId="0" fontId="4" fillId="5" borderId="4" xfId="0" applyFont="1" applyFill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0" xfId="0" applyBorder="1"/>
    <xf numFmtId="0" fontId="4" fillId="0" borderId="0" xfId="0" applyFont="1" applyBorder="1"/>
    <xf numFmtId="0" fontId="5" fillId="4" borderId="0" xfId="0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/>
    <xf numFmtId="0" fontId="4" fillId="6" borderId="4" xfId="0" applyFont="1" applyFill="1" applyBorder="1"/>
    <xf numFmtId="0" fontId="0" fillId="6" borderId="4" xfId="0" applyFill="1" applyBorder="1"/>
    <xf numFmtId="0" fontId="4" fillId="0" borderId="7" xfId="0" applyFont="1" applyFill="1" applyBorder="1"/>
    <xf numFmtId="0" fontId="0" fillId="0" borderId="7" xfId="0" applyFill="1" applyBorder="1"/>
    <xf numFmtId="0" fontId="6" fillId="0" borderId="7" xfId="0" applyFont="1" applyFill="1" applyBorder="1"/>
    <xf numFmtId="0" fontId="4" fillId="0" borderId="8" xfId="0" applyFont="1" applyBorder="1"/>
    <xf numFmtId="0" fontId="4" fillId="0" borderId="7" xfId="0" applyFont="1" applyBorder="1"/>
    <xf numFmtId="0" fontId="3" fillId="0" borderId="0" xfId="0" applyFont="1" applyFill="1" applyBorder="1" applyAlignment="1">
      <alignment horizontal="center" vertical="center"/>
    </xf>
    <xf numFmtId="0" fontId="0" fillId="0" borderId="8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9" xfId="0" applyFill="1" applyBorder="1"/>
    <xf numFmtId="0" fontId="0" fillId="0" borderId="12" xfId="0" applyFill="1" applyBorder="1"/>
    <xf numFmtId="0" fontId="0" fillId="7" borderId="0" xfId="0" applyFill="1" applyBorder="1"/>
    <xf numFmtId="0" fontId="3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8" borderId="4" xfId="0" applyFill="1" applyBorder="1"/>
    <xf numFmtId="0" fontId="0" fillId="0" borderId="5" xfId="0" applyFill="1" applyBorder="1"/>
    <xf numFmtId="0" fontId="4" fillId="8" borderId="6" xfId="0" applyFont="1" applyFill="1" applyBorder="1"/>
    <xf numFmtId="0" fontId="3" fillId="2" borderId="4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6" fillId="0" borderId="0" xfId="0" applyFont="1" applyFill="1" applyBorder="1"/>
    <xf numFmtId="0" fontId="4" fillId="8" borderId="4" xfId="0" applyFont="1" applyFill="1" applyBorder="1"/>
    <xf numFmtId="0" fontId="4" fillId="0" borderId="5" xfId="0" applyFont="1" applyFill="1" applyBorder="1"/>
    <xf numFmtId="0" fontId="4" fillId="0" borderId="8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B-III-tubulin'!$J$3:$J$8</c:f>
              <c:numCache>
                <c:formatCode>General</c:formatCode>
                <c:ptCount val="6"/>
                <c:pt idx="0">
                  <c:v>1.0461260272203297</c:v>
                </c:pt>
                <c:pt idx="1">
                  <c:v>2.4992676242676253</c:v>
                </c:pt>
                <c:pt idx="2">
                  <c:v>0.33417091192803711</c:v>
                </c:pt>
                <c:pt idx="3">
                  <c:v>1.6728296038500234</c:v>
                </c:pt>
                <c:pt idx="4">
                  <c:v>0.22923247505235925</c:v>
                </c:pt>
                <c:pt idx="5">
                  <c:v>1.6244958885455407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D-44B4-859D-741FD609E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120000"/>
        <c:axId val="1139354928"/>
      </c:barChart>
      <c:catAx>
        <c:axId val="1271120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354928"/>
        <c:crosses val="autoZero"/>
        <c:auto val="1"/>
        <c:lblAlgn val="ctr"/>
        <c:lblOffset val="100"/>
        <c:noMultiLvlLbl val="0"/>
      </c:catAx>
      <c:valAx>
        <c:axId val="113935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4856481481481484"/>
          <c:w val="0.89655796150481193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TH'!$J$24:$J$29</c:f>
              <c:numCache>
                <c:formatCode>General</c:formatCode>
                <c:ptCount val="6"/>
                <c:pt idx="0">
                  <c:v>0.13030798622166909</c:v>
                </c:pt>
                <c:pt idx="1">
                  <c:v>1.2837559972583963</c:v>
                </c:pt>
                <c:pt idx="2">
                  <c:v>0.10888513579096527</c:v>
                </c:pt>
                <c:pt idx="3">
                  <c:v>1.2625890444608203</c:v>
                </c:pt>
                <c:pt idx="4">
                  <c:v>8.74563290463332E-2</c:v>
                </c:pt>
                <c:pt idx="5">
                  <c:v>0.56340593802670824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23-4903-9E79-5E08D586E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1902176"/>
        <c:axId val="1324603888"/>
      </c:barChart>
      <c:catAx>
        <c:axId val="128190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03888"/>
        <c:crosses val="autoZero"/>
        <c:auto val="1"/>
        <c:lblAlgn val="ctr"/>
        <c:lblOffset val="100"/>
        <c:noMultiLvlLbl val="0"/>
      </c:catAx>
      <c:valAx>
        <c:axId val="13246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TH'!$J$45:$J$50</c:f>
              <c:numCache>
                <c:formatCode>General</c:formatCode>
                <c:ptCount val="6"/>
                <c:pt idx="0">
                  <c:v>4.9717994673796678E-3</c:v>
                </c:pt>
                <c:pt idx="1">
                  <c:v>0.61867577680169183</c:v>
                </c:pt>
                <c:pt idx="2">
                  <c:v>1.2334118689462362E-3</c:v>
                </c:pt>
                <c:pt idx="3">
                  <c:v>1.5662930852188621</c:v>
                </c:pt>
                <c:pt idx="4">
                  <c:v>1.2678516300647419E-2</c:v>
                </c:pt>
                <c:pt idx="5">
                  <c:v>0.32966626246097946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6B-4241-A6FF-7AE3AD20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919504"/>
        <c:axId val="1073773088"/>
      </c:barChart>
      <c:catAx>
        <c:axId val="1273919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773088"/>
        <c:crosses val="autoZero"/>
        <c:auto val="1"/>
        <c:lblAlgn val="ctr"/>
        <c:lblOffset val="100"/>
        <c:noMultiLvlLbl val="0"/>
      </c:catAx>
      <c:valAx>
        <c:axId val="10737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1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TH'!$S$5:$X$5</c:f>
              <c:numCache>
                <c:formatCode>General</c:formatCode>
                <c:ptCount val="6"/>
                <c:pt idx="0">
                  <c:v>5.3940676287928424E-2</c:v>
                </c:pt>
                <c:pt idx="1">
                  <c:v>1.0304300709728427</c:v>
                </c:pt>
                <c:pt idx="2">
                  <c:v>3.6706182553303837E-2</c:v>
                </c:pt>
                <c:pt idx="3">
                  <c:v>1.2371322026834972</c:v>
                </c:pt>
                <c:pt idx="4">
                  <c:v>4.0451502594613865E-2</c:v>
                </c:pt>
                <c:pt idx="5">
                  <c:v>0.46545584142210855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FF-4A1A-883F-8CBFB38FF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6616704"/>
        <c:axId val="1537714640"/>
      </c:barChart>
      <c:catAx>
        <c:axId val="1396616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714640"/>
        <c:crosses val="autoZero"/>
        <c:auto val="1"/>
        <c:lblAlgn val="ctr"/>
        <c:lblOffset val="100"/>
        <c:noMultiLvlLbl val="0"/>
      </c:catAx>
      <c:valAx>
        <c:axId val="153771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61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4856481481481484"/>
          <c:w val="0.89655796150481193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B-III-tubulin'!$J$24:$J$29</c:f>
              <c:numCache>
                <c:formatCode>General</c:formatCode>
                <c:ptCount val="6"/>
                <c:pt idx="0">
                  <c:v>0.65630156019335995</c:v>
                </c:pt>
                <c:pt idx="1">
                  <c:v>0.39530010770586521</c:v>
                </c:pt>
                <c:pt idx="2">
                  <c:v>1.0052899268145903</c:v>
                </c:pt>
                <c:pt idx="3">
                  <c:v>0.86974769273958641</c:v>
                </c:pt>
                <c:pt idx="4">
                  <c:v>0.41692220849161676</c:v>
                </c:pt>
                <c:pt idx="5">
                  <c:v>0.76745105665759117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5-4925-9B07-8DB237EF5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1902176"/>
        <c:axId val="1324603888"/>
      </c:barChart>
      <c:catAx>
        <c:axId val="128190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03888"/>
        <c:crosses val="autoZero"/>
        <c:auto val="1"/>
        <c:lblAlgn val="ctr"/>
        <c:lblOffset val="100"/>
        <c:noMultiLvlLbl val="0"/>
      </c:catAx>
      <c:valAx>
        <c:axId val="13246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B-III-tubulin'!$J$45:$J$50</c:f>
              <c:numCache>
                <c:formatCode>General</c:formatCode>
                <c:ptCount val="6"/>
                <c:pt idx="0">
                  <c:v>0</c:v>
                </c:pt>
                <c:pt idx="1">
                  <c:v>0.77879118924824076</c:v>
                </c:pt>
                <c:pt idx="2">
                  <c:v>9.2626885197571507E-2</c:v>
                </c:pt>
                <c:pt idx="3">
                  <c:v>0.49819691836957714</c:v>
                </c:pt>
                <c:pt idx="4">
                  <c:v>0.75370491803278683</c:v>
                </c:pt>
                <c:pt idx="5">
                  <c:v>0.13258906871299603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62-44C6-82E4-7B63B3994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919504"/>
        <c:axId val="1073773088"/>
      </c:barChart>
      <c:catAx>
        <c:axId val="1273919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773088"/>
        <c:crosses val="autoZero"/>
        <c:auto val="1"/>
        <c:lblAlgn val="ctr"/>
        <c:lblOffset val="100"/>
        <c:noMultiLvlLbl val="0"/>
      </c:catAx>
      <c:valAx>
        <c:axId val="10737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1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B-III-tubulin'!$S$5:$X$5</c:f>
              <c:numCache>
                <c:formatCode>General</c:formatCode>
                <c:ptCount val="6"/>
                <c:pt idx="0">
                  <c:v>0.56747586247122983</c:v>
                </c:pt>
                <c:pt idx="1">
                  <c:v>1.2244529737405772</c:v>
                </c:pt>
                <c:pt idx="2">
                  <c:v>0.47736257464673298</c:v>
                </c:pt>
                <c:pt idx="3">
                  <c:v>1.0135914049863957</c:v>
                </c:pt>
                <c:pt idx="4">
                  <c:v>0.46661986719225429</c:v>
                </c:pt>
                <c:pt idx="5">
                  <c:v>0.84151200463870923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E-451D-8826-17F5EC234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6616704"/>
        <c:axId val="1537714640"/>
      </c:barChart>
      <c:catAx>
        <c:axId val="1396616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714640"/>
        <c:crosses val="autoZero"/>
        <c:auto val="1"/>
        <c:lblAlgn val="ctr"/>
        <c:lblOffset val="100"/>
        <c:noMultiLvlLbl val="0"/>
      </c:catAx>
      <c:valAx>
        <c:axId val="153771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61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GAP43'!$J$3:$J$8</c:f>
              <c:numCache>
                <c:formatCode>General</c:formatCode>
                <c:ptCount val="6"/>
                <c:pt idx="0">
                  <c:v>2.4168940409112421E-2</c:v>
                </c:pt>
                <c:pt idx="1">
                  <c:v>1.3295927045927054</c:v>
                </c:pt>
                <c:pt idx="2">
                  <c:v>0</c:v>
                </c:pt>
                <c:pt idx="3">
                  <c:v>0.58340357269093768</c:v>
                </c:pt>
                <c:pt idx="4">
                  <c:v>0</c:v>
                </c:pt>
                <c:pt idx="5">
                  <c:v>0.70405384172209728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43-4F52-B718-A432DEFDF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120000"/>
        <c:axId val="1139354928"/>
      </c:barChart>
      <c:catAx>
        <c:axId val="1271120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354928"/>
        <c:crosses val="autoZero"/>
        <c:auto val="1"/>
        <c:lblAlgn val="ctr"/>
        <c:lblOffset val="100"/>
        <c:noMultiLvlLbl val="0"/>
      </c:catAx>
      <c:valAx>
        <c:axId val="113935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14856481481481484"/>
          <c:w val="0.89655796150481193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GAP43'!$J$24:$J$29</c:f>
              <c:numCache>
                <c:formatCode>General</c:formatCode>
                <c:ptCount val="6"/>
                <c:pt idx="0">
                  <c:v>3.0690074391408702E-2</c:v>
                </c:pt>
                <c:pt idx="1">
                  <c:v>0.69855086654264165</c:v>
                </c:pt>
                <c:pt idx="2">
                  <c:v>0</c:v>
                </c:pt>
                <c:pt idx="3">
                  <c:v>0.9817173737586411</c:v>
                </c:pt>
                <c:pt idx="4">
                  <c:v>3.939920972737114E-2</c:v>
                </c:pt>
                <c:pt idx="5">
                  <c:v>0.27831583041618047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3-4C6A-B377-A8C118435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1902176"/>
        <c:axId val="1324603888"/>
      </c:barChart>
      <c:catAx>
        <c:axId val="128190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603888"/>
        <c:crosses val="autoZero"/>
        <c:auto val="1"/>
        <c:lblAlgn val="ctr"/>
        <c:lblOffset val="100"/>
        <c:noMultiLvlLbl val="0"/>
      </c:catAx>
      <c:valAx>
        <c:axId val="13246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02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GAP43'!$J$45:$J$50</c:f>
              <c:numCache>
                <c:formatCode>General</c:formatCode>
                <c:ptCount val="6"/>
                <c:pt idx="0">
                  <c:v>6.6280411852764239E-3</c:v>
                </c:pt>
                <c:pt idx="1">
                  <c:v>0.24723042836041331</c:v>
                </c:pt>
                <c:pt idx="2">
                  <c:v>0</c:v>
                </c:pt>
                <c:pt idx="3">
                  <c:v>0.67280835007595396</c:v>
                </c:pt>
                <c:pt idx="4">
                  <c:v>2.1632779596682042E-2</c:v>
                </c:pt>
                <c:pt idx="5">
                  <c:v>0.36181457396019562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63-446A-9505-E6598632E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3919504"/>
        <c:axId val="1073773088"/>
      </c:barChart>
      <c:catAx>
        <c:axId val="1273919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773088"/>
        <c:crosses val="autoZero"/>
        <c:auto val="1"/>
        <c:lblAlgn val="ctr"/>
        <c:lblOffset val="100"/>
        <c:noMultiLvlLbl val="0"/>
      </c:catAx>
      <c:valAx>
        <c:axId val="10737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91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GAP43'!$S$5:$X$5</c:f>
              <c:numCache>
                <c:formatCode>General</c:formatCode>
                <c:ptCount val="6"/>
                <c:pt idx="0">
                  <c:v>2.0495685328599179E-2</c:v>
                </c:pt>
                <c:pt idx="1">
                  <c:v>0.75845799983192019</c:v>
                </c:pt>
                <c:pt idx="2">
                  <c:v>0</c:v>
                </c:pt>
                <c:pt idx="3">
                  <c:v>0.74597643217517762</c:v>
                </c:pt>
                <c:pt idx="4">
                  <c:v>2.0343996441351059E-2</c:v>
                </c:pt>
                <c:pt idx="5">
                  <c:v>0.44806141536615779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2B-40BB-A323-798CDFD50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6616704"/>
        <c:axId val="1537714640"/>
      </c:barChart>
      <c:catAx>
        <c:axId val="1396616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714640"/>
        <c:crosses val="autoZero"/>
        <c:auto val="1"/>
        <c:lblAlgn val="ctr"/>
        <c:lblOffset val="100"/>
        <c:noMultiLvlLbl val="0"/>
      </c:catAx>
      <c:valAx>
        <c:axId val="153771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61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'OEs TH'!$J$3:$J$8</c:f>
              <c:numCache>
                <c:formatCode>General</c:formatCode>
                <c:ptCount val="6"/>
                <c:pt idx="0">
                  <c:v>2.6542243174736524E-2</c:v>
                </c:pt>
                <c:pt idx="1">
                  <c:v>1.1888584388584396</c:v>
                </c:pt>
                <c:pt idx="2">
                  <c:v>0</c:v>
                </c:pt>
                <c:pt idx="3">
                  <c:v>0.88251447837080943</c:v>
                </c:pt>
                <c:pt idx="4">
                  <c:v>2.1219662436860968E-2</c:v>
                </c:pt>
                <c:pt idx="5">
                  <c:v>0.50329532377863795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87-4DD4-8166-E1335C9D9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120000"/>
        <c:axId val="1139354928"/>
      </c:barChart>
      <c:catAx>
        <c:axId val="1271120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354928"/>
        <c:crosses val="autoZero"/>
        <c:auto val="1"/>
        <c:lblAlgn val="ctr"/>
        <c:lblOffset val="100"/>
        <c:noMultiLvlLbl val="0"/>
      </c:catAx>
      <c:valAx>
        <c:axId val="113935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164041</xdr:colOff>
      <xdr:row>0</xdr:row>
      <xdr:rowOff>168274</xdr:rowOff>
    </xdr:from>
    <xdr:to>
      <xdr:col>16</xdr:col>
      <xdr:colOff>15875</xdr:colOff>
      <xdr:row>15</xdr:row>
      <xdr:rowOff>32807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9B75F47-66BA-AAE8-607C-1AB0467907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153457</xdr:colOff>
      <xdr:row>19</xdr:row>
      <xdr:rowOff>9525</xdr:rowOff>
    </xdr:from>
    <xdr:to>
      <xdr:col>16</xdr:col>
      <xdr:colOff>5291</xdr:colOff>
      <xdr:row>33</xdr:row>
      <xdr:rowOff>75142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BC37545-B5A8-A14C-C7BD-41778D222E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111124</xdr:colOff>
      <xdr:row>36</xdr:row>
      <xdr:rowOff>189441</xdr:rowOff>
    </xdr:from>
    <xdr:to>
      <xdr:col>15</xdr:col>
      <xdr:colOff>576791</xdr:colOff>
      <xdr:row>51</xdr:row>
      <xdr:rowOff>53975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B52ACA6-6D73-6CBD-57A6-54692E3954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10583</xdr:colOff>
      <xdr:row>10</xdr:row>
      <xdr:rowOff>25401</xdr:rowOff>
    </xdr:from>
    <xdr:to>
      <xdr:col>22</xdr:col>
      <xdr:colOff>21166</xdr:colOff>
      <xdr:row>24</xdr:row>
      <xdr:rowOff>59268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205D1F-C75E-2241-1733-7CF6002B1A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164041</xdr:colOff>
      <xdr:row>0</xdr:row>
      <xdr:rowOff>168274</xdr:rowOff>
    </xdr:from>
    <xdr:to>
      <xdr:col>16</xdr:col>
      <xdr:colOff>15875</xdr:colOff>
      <xdr:row>15</xdr:row>
      <xdr:rowOff>32807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1FEF6A-AAD5-4F76-B67B-234B6F2A39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153457</xdr:colOff>
      <xdr:row>19</xdr:row>
      <xdr:rowOff>9525</xdr:rowOff>
    </xdr:from>
    <xdr:to>
      <xdr:col>16</xdr:col>
      <xdr:colOff>5291</xdr:colOff>
      <xdr:row>33</xdr:row>
      <xdr:rowOff>75142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66E4CD-7151-4560-93A1-C298C45F1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111124</xdr:colOff>
      <xdr:row>36</xdr:row>
      <xdr:rowOff>189441</xdr:rowOff>
    </xdr:from>
    <xdr:to>
      <xdr:col>15</xdr:col>
      <xdr:colOff>576791</xdr:colOff>
      <xdr:row>51</xdr:row>
      <xdr:rowOff>53975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D37DDA-B2BC-478B-ACF6-AA2CFDF7C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10583</xdr:colOff>
      <xdr:row>10</xdr:row>
      <xdr:rowOff>25401</xdr:rowOff>
    </xdr:from>
    <xdr:to>
      <xdr:col>22</xdr:col>
      <xdr:colOff>21166</xdr:colOff>
      <xdr:row>24</xdr:row>
      <xdr:rowOff>59268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ADFCC81-CE1E-4315-8F72-AAF9A9F6E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164041</xdr:colOff>
      <xdr:row>0</xdr:row>
      <xdr:rowOff>168274</xdr:rowOff>
    </xdr:from>
    <xdr:to>
      <xdr:col>16</xdr:col>
      <xdr:colOff>15875</xdr:colOff>
      <xdr:row>15</xdr:row>
      <xdr:rowOff>32807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E15051-DD0E-40BC-B7F8-928BF055A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153457</xdr:colOff>
      <xdr:row>19</xdr:row>
      <xdr:rowOff>9525</xdr:rowOff>
    </xdr:from>
    <xdr:to>
      <xdr:col>16</xdr:col>
      <xdr:colOff>5291</xdr:colOff>
      <xdr:row>33</xdr:row>
      <xdr:rowOff>75142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D91B61-250C-4319-ADDB-806963170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111124</xdr:colOff>
      <xdr:row>36</xdr:row>
      <xdr:rowOff>189441</xdr:rowOff>
    </xdr:from>
    <xdr:to>
      <xdr:col>15</xdr:col>
      <xdr:colOff>576791</xdr:colOff>
      <xdr:row>51</xdr:row>
      <xdr:rowOff>53975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BDEB1F-C538-422D-89AA-F784F2946F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10583</xdr:colOff>
      <xdr:row>10</xdr:row>
      <xdr:rowOff>25401</xdr:rowOff>
    </xdr:from>
    <xdr:to>
      <xdr:col>22</xdr:col>
      <xdr:colOff>21166</xdr:colOff>
      <xdr:row>24</xdr:row>
      <xdr:rowOff>59268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EB44120-9CFE-43AA-BC63-C3B99D4B6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78E03-6635-4744-851B-3EA1F2AEC818}">
  <dimension ref="A1:Y72"/>
  <sheetViews>
    <sheetView topLeftCell="E1" zoomScale="90" zoomScaleNormal="90" workbookViewId="0">
      <selection activeCell="V31" sqref="V31"/>
    </sheetView>
  </sheetViews>
  <sheetFormatPr defaultRowHeight="15" x14ac:dyDescent="0.25"/>
  <cols>
    <col min="1" max="1" width="17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7.85546875" customWidth="1"/>
    <col min="8" max="8" width="19.5703125" bestFit="1" customWidth="1"/>
    <col min="9" max="9" width="13" customWidth="1"/>
    <col min="10" max="10" width="12.5703125" bestFit="1" customWidth="1"/>
    <col min="11" max="11" width="14.1406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  <col min="22" max="22" width="15" customWidth="1"/>
    <col min="23" max="23" width="17.7109375" customWidth="1"/>
    <col min="24" max="24" width="16.42578125" customWidth="1"/>
  </cols>
  <sheetData>
    <row r="1" spans="1:25" ht="15.75" thickBot="1" x14ac:dyDescent="0.3">
      <c r="A1" s="40" t="s">
        <v>0</v>
      </c>
      <c r="B1" s="41"/>
      <c r="C1" s="41"/>
      <c r="D1" s="42"/>
      <c r="E1" s="1"/>
      <c r="F1" s="16"/>
      <c r="G1" s="16"/>
      <c r="H1" s="16"/>
      <c r="I1" s="16"/>
      <c r="J1" s="16"/>
      <c r="K1" s="16"/>
      <c r="P1" s="19"/>
      <c r="Q1" s="19"/>
      <c r="R1" s="37"/>
      <c r="S1" s="55" t="s">
        <v>12</v>
      </c>
      <c r="T1" s="55" t="s">
        <v>13</v>
      </c>
      <c r="U1" s="55" t="s">
        <v>14</v>
      </c>
      <c r="V1" s="38" t="s">
        <v>15</v>
      </c>
      <c r="W1" s="38" t="s">
        <v>16</v>
      </c>
      <c r="X1" s="56" t="s">
        <v>17</v>
      </c>
      <c r="Y1" s="16"/>
    </row>
    <row r="2" spans="1:25" x14ac:dyDescent="0.25">
      <c r="A2" s="4">
        <v>1</v>
      </c>
      <c r="B2" s="17" t="s">
        <v>1</v>
      </c>
      <c r="C2" s="18" t="s">
        <v>2</v>
      </c>
      <c r="D2" s="6" t="s">
        <v>3</v>
      </c>
      <c r="E2" s="25"/>
      <c r="F2" s="16"/>
      <c r="G2" s="7">
        <v>1</v>
      </c>
      <c r="H2" s="2" t="s">
        <v>0</v>
      </c>
      <c r="I2" s="2" t="s">
        <v>4</v>
      </c>
      <c r="J2" s="3" t="s">
        <v>5</v>
      </c>
      <c r="K2" s="16"/>
      <c r="P2" s="19"/>
      <c r="Q2" s="19"/>
      <c r="R2" s="35">
        <v>1</v>
      </c>
      <c r="S2" s="19">
        <f>J3</f>
        <v>1.0461260272203297</v>
      </c>
      <c r="T2" s="19">
        <f>J4</f>
        <v>2.4992676242676253</v>
      </c>
      <c r="U2" s="19">
        <f>J5</f>
        <v>0.33417091192803711</v>
      </c>
      <c r="V2" s="19">
        <f>J6</f>
        <v>1.6728296038500234</v>
      </c>
      <c r="W2" s="19">
        <f>J7</f>
        <v>0.22923247505235925</v>
      </c>
      <c r="X2" s="46">
        <f>J8</f>
        <v>1.6244958885455407</v>
      </c>
    </row>
    <row r="3" spans="1:25" x14ac:dyDescent="0.25">
      <c r="A3" s="10" t="s">
        <v>6</v>
      </c>
      <c r="B3" s="19">
        <v>255</v>
      </c>
      <c r="C3" s="17">
        <f>255-B3</f>
        <v>0</v>
      </c>
      <c r="D3" s="11">
        <f>C3-$C$3</f>
        <v>0</v>
      </c>
      <c r="E3" s="5"/>
      <c r="F3" s="16"/>
      <c r="G3" s="12" t="s">
        <v>12</v>
      </c>
      <c r="H3" s="17">
        <f>D4</f>
        <v>64.795999999999992</v>
      </c>
      <c r="I3" s="16">
        <f>D14</f>
        <v>61.938999999999993</v>
      </c>
      <c r="J3" s="9">
        <f>H3/I3</f>
        <v>1.0461260272203297</v>
      </c>
      <c r="K3" s="16"/>
      <c r="P3" s="19"/>
      <c r="Q3" s="19"/>
      <c r="R3" s="35">
        <v>2</v>
      </c>
      <c r="S3" s="19">
        <f>J24</f>
        <v>0.65630156019335995</v>
      </c>
      <c r="T3" s="19">
        <f>J25</f>
        <v>0.39530010770586521</v>
      </c>
      <c r="U3" s="19">
        <f>J26</f>
        <v>1.0052899268145903</v>
      </c>
      <c r="V3" s="19">
        <f>J27</f>
        <v>0.86974769273958641</v>
      </c>
      <c r="W3" s="19">
        <f>J28</f>
        <v>0.41692220849161676</v>
      </c>
      <c r="X3" s="46">
        <f>J29</f>
        <v>0.76745105665759117</v>
      </c>
    </row>
    <row r="4" spans="1:25" x14ac:dyDescent="0.25">
      <c r="A4" s="12" t="s">
        <v>12</v>
      </c>
      <c r="B4" s="16">
        <v>190.20400000000001</v>
      </c>
      <c r="C4" s="17">
        <f t="shared" ref="C4:C9" si="0">255-B4</f>
        <v>64.795999999999992</v>
      </c>
      <c r="D4" s="11">
        <f t="shared" ref="D4:D9" si="1">C4-$C$3</f>
        <v>64.795999999999992</v>
      </c>
      <c r="E4" s="5"/>
      <c r="F4" s="16"/>
      <c r="G4" s="12" t="s">
        <v>13</v>
      </c>
      <c r="H4" s="16">
        <f>D5</f>
        <v>105.78899999999999</v>
      </c>
      <c r="I4" s="16">
        <f>D15</f>
        <v>42.327999999999975</v>
      </c>
      <c r="J4" s="9">
        <f>H4/I4</f>
        <v>2.4992676242676253</v>
      </c>
      <c r="K4" s="16"/>
      <c r="P4" s="19"/>
      <c r="Q4" s="19"/>
      <c r="R4" s="35">
        <v>3</v>
      </c>
      <c r="S4" s="19">
        <f>J45</f>
        <v>0</v>
      </c>
      <c r="T4" s="19">
        <f>J46</f>
        <v>0.77879118924824076</v>
      </c>
      <c r="U4" s="19">
        <f>J47</f>
        <v>9.2626885197571507E-2</v>
      </c>
      <c r="V4" s="19">
        <f>J48</f>
        <v>0.49819691836957714</v>
      </c>
      <c r="W4" s="19">
        <f>J49</f>
        <v>0.75370491803278683</v>
      </c>
      <c r="X4" s="46">
        <f>J50</f>
        <v>0.13258906871299603</v>
      </c>
    </row>
    <row r="5" spans="1:25" ht="15.75" thickBot="1" x14ac:dyDescent="0.3">
      <c r="A5" s="12" t="s">
        <v>13</v>
      </c>
      <c r="B5" s="16">
        <v>149.21100000000001</v>
      </c>
      <c r="C5" s="17">
        <f t="shared" si="0"/>
        <v>105.78899999999999</v>
      </c>
      <c r="D5" s="11">
        <f t="shared" si="1"/>
        <v>105.78899999999999</v>
      </c>
      <c r="E5" s="5"/>
      <c r="F5" s="16"/>
      <c r="G5" s="26" t="s">
        <v>14</v>
      </c>
      <c r="H5" s="16">
        <f>D6</f>
        <v>58.25</v>
      </c>
      <c r="I5" s="16">
        <f>D16</f>
        <v>174.31199999999998</v>
      </c>
      <c r="J5" s="9">
        <f t="shared" ref="J5:J8" si="2">H5/I5</f>
        <v>0.33417091192803711</v>
      </c>
      <c r="K5" s="16"/>
      <c r="P5" s="19"/>
      <c r="Q5" s="19"/>
      <c r="R5" s="36" t="s">
        <v>9</v>
      </c>
      <c r="S5" s="29">
        <f>AVERAGE(S2:S4)</f>
        <v>0.56747586247122983</v>
      </c>
      <c r="T5" s="29">
        <f>AVERAGE(T2:T4)</f>
        <v>1.2244529737405772</v>
      </c>
      <c r="U5" s="29">
        <f>AVERAGE(U2:U4)</f>
        <v>0.47736257464673298</v>
      </c>
      <c r="V5" s="29">
        <f>AVERAGE(V2:V4)</f>
        <v>1.0135914049863957</v>
      </c>
      <c r="W5" s="29">
        <f>AVERAGE(W2:W4)</f>
        <v>0.46661986719225429</v>
      </c>
      <c r="X5" s="29">
        <f>AVERAGE(X2:X4)</f>
        <v>0.84151200463870923</v>
      </c>
    </row>
    <row r="6" spans="1:25" x14ac:dyDescent="0.25">
      <c r="A6" s="26" t="s">
        <v>14</v>
      </c>
      <c r="B6" s="16">
        <v>196.75</v>
      </c>
      <c r="C6" s="17">
        <f t="shared" si="0"/>
        <v>58.25</v>
      </c>
      <c r="D6" s="11">
        <f t="shared" si="1"/>
        <v>58.25</v>
      </c>
      <c r="E6" s="5"/>
      <c r="F6" s="19"/>
      <c r="G6" s="27" t="s">
        <v>15</v>
      </c>
      <c r="H6" s="19">
        <f>D7</f>
        <v>123.05000000000001</v>
      </c>
      <c r="I6" s="19">
        <f>D17</f>
        <v>73.557999999999993</v>
      </c>
      <c r="J6" s="9">
        <f t="shared" si="2"/>
        <v>1.6728296038500234</v>
      </c>
      <c r="K6" s="19"/>
      <c r="N6" s="15"/>
      <c r="P6" s="19"/>
      <c r="Q6" s="19"/>
      <c r="R6" s="19"/>
      <c r="S6" s="19"/>
      <c r="T6" s="19"/>
    </row>
    <row r="7" spans="1:25" x14ac:dyDescent="0.25">
      <c r="A7" s="27" t="s">
        <v>15</v>
      </c>
      <c r="B7" s="20">
        <v>131.94999999999999</v>
      </c>
      <c r="C7" s="17">
        <f t="shared" si="0"/>
        <v>123.05000000000001</v>
      </c>
      <c r="D7" s="11">
        <f t="shared" si="1"/>
        <v>123.05000000000001</v>
      </c>
      <c r="E7" s="5"/>
      <c r="F7" s="19"/>
      <c r="G7" s="45" t="s">
        <v>16</v>
      </c>
      <c r="H7" s="19">
        <f>D8</f>
        <v>46.516999999999996</v>
      </c>
      <c r="I7" s="19">
        <f>D18</f>
        <v>202.92499999999998</v>
      </c>
      <c r="J7" s="46">
        <f t="shared" si="2"/>
        <v>0.22923247505235925</v>
      </c>
      <c r="K7" s="19"/>
      <c r="P7" s="19"/>
      <c r="Q7" s="19"/>
      <c r="R7" s="39" t="s">
        <v>10</v>
      </c>
      <c r="S7" s="39"/>
      <c r="T7" s="19"/>
    </row>
    <row r="8" spans="1:25" ht="15.75" thickBot="1" x14ac:dyDescent="0.3">
      <c r="A8" s="45" t="s">
        <v>16</v>
      </c>
      <c r="B8" s="19">
        <v>208.483</v>
      </c>
      <c r="C8" s="17">
        <f t="shared" si="0"/>
        <v>46.516999999999996</v>
      </c>
      <c r="D8" s="11">
        <f t="shared" si="1"/>
        <v>46.516999999999996</v>
      </c>
      <c r="E8" s="5"/>
      <c r="F8" s="19"/>
      <c r="G8" s="47" t="s">
        <v>17</v>
      </c>
      <c r="H8" s="28">
        <f>D9</f>
        <v>62.032999999999987</v>
      </c>
      <c r="I8" s="29">
        <f>D19</f>
        <v>38.185999999999979</v>
      </c>
      <c r="J8" s="34">
        <f t="shared" si="2"/>
        <v>1.6244958885455407</v>
      </c>
      <c r="K8" s="19"/>
      <c r="L8" s="5"/>
      <c r="P8" s="19"/>
      <c r="Q8" s="19"/>
      <c r="R8" s="19"/>
      <c r="S8" s="19"/>
      <c r="T8" s="19"/>
    </row>
    <row r="9" spans="1:25" x14ac:dyDescent="0.25">
      <c r="A9" s="52" t="s">
        <v>17</v>
      </c>
      <c r="B9" s="19">
        <v>192.96700000000001</v>
      </c>
      <c r="C9" s="17">
        <f t="shared" si="0"/>
        <v>62.032999999999987</v>
      </c>
      <c r="D9" s="11">
        <f t="shared" si="1"/>
        <v>62.032999999999987</v>
      </c>
      <c r="E9" s="5"/>
      <c r="F9" s="19"/>
      <c r="G9" s="20"/>
      <c r="I9" s="19"/>
      <c r="J9" s="19"/>
      <c r="K9" s="19"/>
      <c r="L9" s="5"/>
    </row>
    <row r="10" spans="1:25" x14ac:dyDescent="0.25">
      <c r="A10" s="8"/>
      <c r="B10" s="16"/>
      <c r="C10" s="16"/>
      <c r="D10" s="9"/>
      <c r="E10" s="5"/>
      <c r="F10" s="19"/>
      <c r="I10" s="19"/>
      <c r="J10" s="19"/>
      <c r="K10" s="19"/>
      <c r="L10" s="5"/>
    </row>
    <row r="11" spans="1:25" x14ac:dyDescent="0.25">
      <c r="A11" s="48" t="s">
        <v>4</v>
      </c>
      <c r="B11" s="49"/>
      <c r="C11" s="49"/>
      <c r="D11" s="50"/>
      <c r="E11" s="5"/>
      <c r="F11" s="19"/>
      <c r="I11" s="19"/>
      <c r="J11" s="19"/>
      <c r="K11" s="19"/>
      <c r="L11" s="5"/>
    </row>
    <row r="12" spans="1:25" x14ac:dyDescent="0.25">
      <c r="A12" s="10"/>
      <c r="B12" s="17" t="s">
        <v>1</v>
      </c>
      <c r="C12" s="18" t="s">
        <v>2</v>
      </c>
      <c r="D12" s="6" t="s">
        <v>3</v>
      </c>
      <c r="E12" s="5"/>
      <c r="F12" s="19"/>
      <c r="I12" s="19"/>
      <c r="J12" s="19"/>
      <c r="K12" s="19"/>
    </row>
    <row r="13" spans="1:25" x14ac:dyDescent="0.25">
      <c r="A13" s="10" t="s">
        <v>6</v>
      </c>
      <c r="B13" s="19">
        <v>254.95</v>
      </c>
      <c r="C13" s="17">
        <f>255-B13</f>
        <v>5.0000000000011369E-2</v>
      </c>
      <c r="D13" s="11">
        <f>C13-$C$13</f>
        <v>0</v>
      </c>
      <c r="E13" s="20"/>
      <c r="F13" s="19"/>
      <c r="H13" s="20"/>
      <c r="I13" s="19"/>
      <c r="J13" s="19"/>
      <c r="K13" s="19"/>
    </row>
    <row r="14" spans="1:25" x14ac:dyDescent="0.25">
      <c r="A14" s="12" t="s">
        <v>12</v>
      </c>
      <c r="B14" s="20">
        <v>193.011</v>
      </c>
      <c r="C14" s="17">
        <f t="shared" ref="C14:C19" si="3">255-B14</f>
        <v>61.989000000000004</v>
      </c>
      <c r="D14" s="11">
        <f>C14-$C$13</f>
        <v>61.938999999999993</v>
      </c>
      <c r="E14" s="21"/>
      <c r="F14" s="19"/>
      <c r="H14" s="19"/>
      <c r="I14" s="19"/>
      <c r="J14" s="19"/>
      <c r="K14" s="19"/>
    </row>
    <row r="15" spans="1:25" x14ac:dyDescent="0.25">
      <c r="A15" s="12" t="s">
        <v>13</v>
      </c>
      <c r="B15" s="19">
        <v>212.62200000000001</v>
      </c>
      <c r="C15" s="17">
        <f>255-B15</f>
        <v>42.377999999999986</v>
      </c>
      <c r="D15" s="11">
        <f>C15-$C$13</f>
        <v>42.327999999999975</v>
      </c>
      <c r="E15" s="22"/>
      <c r="F15" s="19"/>
      <c r="H15" s="19"/>
      <c r="I15" s="19"/>
      <c r="J15" s="19"/>
      <c r="K15" s="19"/>
    </row>
    <row r="16" spans="1:25" x14ac:dyDescent="0.25">
      <c r="A16" s="26" t="s">
        <v>14</v>
      </c>
      <c r="B16" s="57">
        <v>80.638000000000005</v>
      </c>
      <c r="C16" s="17">
        <f t="shared" si="3"/>
        <v>174.36199999999999</v>
      </c>
      <c r="D16" s="11">
        <f>C16-$C$13</f>
        <v>174.31199999999998</v>
      </c>
      <c r="E16" s="20"/>
      <c r="F16" s="19"/>
      <c r="G16" s="19"/>
      <c r="H16" s="19"/>
      <c r="I16" s="19"/>
      <c r="J16" s="19"/>
      <c r="K16" s="19"/>
    </row>
    <row r="17" spans="1:14" x14ac:dyDescent="0.25">
      <c r="A17" s="27" t="s">
        <v>15</v>
      </c>
      <c r="B17" s="20">
        <v>181.392</v>
      </c>
      <c r="C17" s="17">
        <f t="shared" si="3"/>
        <v>73.608000000000004</v>
      </c>
      <c r="D17" s="11">
        <f>C17-$C$13</f>
        <v>73.557999999999993</v>
      </c>
      <c r="E17" s="20"/>
      <c r="F17" s="19"/>
    </row>
    <row r="18" spans="1:14" x14ac:dyDescent="0.25">
      <c r="A18" s="45" t="s">
        <v>16</v>
      </c>
      <c r="B18" s="20">
        <v>52.024999999999999</v>
      </c>
      <c r="C18" s="17">
        <f t="shared" si="3"/>
        <v>202.97499999999999</v>
      </c>
      <c r="D18" s="11">
        <f t="shared" ref="D18:D19" si="4">C18-$C$13</f>
        <v>202.92499999999998</v>
      </c>
      <c r="E18" s="20"/>
    </row>
    <row r="19" spans="1:14" ht="15.75" thickBot="1" x14ac:dyDescent="0.3">
      <c r="A19" s="47" t="s">
        <v>17</v>
      </c>
      <c r="B19" s="28">
        <v>216.76400000000001</v>
      </c>
      <c r="C19" s="32">
        <f t="shared" si="3"/>
        <v>38.23599999999999</v>
      </c>
      <c r="D19" s="31">
        <f t="shared" si="4"/>
        <v>38.185999999999979</v>
      </c>
      <c r="E19" s="58" t="s">
        <v>18</v>
      </c>
    </row>
    <row r="20" spans="1:14" x14ac:dyDescent="0.25">
      <c r="E20" s="20"/>
    </row>
    <row r="21" spans="1:14" ht="15.75" thickBot="1" x14ac:dyDescent="0.3">
      <c r="E21" s="20"/>
    </row>
    <row r="22" spans="1:14" ht="15.75" thickBot="1" x14ac:dyDescent="0.3">
      <c r="A22" s="40" t="s">
        <v>0</v>
      </c>
      <c r="B22" s="41"/>
      <c r="C22" s="41"/>
      <c r="D22" s="42"/>
      <c r="E22" s="1"/>
    </row>
    <row r="23" spans="1:14" x14ac:dyDescent="0.25">
      <c r="A23" s="4">
        <v>2</v>
      </c>
      <c r="B23" s="17" t="s">
        <v>1</v>
      </c>
      <c r="C23" s="18" t="s">
        <v>2</v>
      </c>
      <c r="D23" s="6" t="s">
        <v>3</v>
      </c>
      <c r="E23" s="25"/>
      <c r="G23" s="7">
        <v>2</v>
      </c>
      <c r="H23" s="2" t="s">
        <v>0</v>
      </c>
      <c r="I23" s="2" t="s">
        <v>4</v>
      </c>
      <c r="J23" s="3" t="s">
        <v>5</v>
      </c>
      <c r="N23" s="15"/>
    </row>
    <row r="24" spans="1:14" x14ac:dyDescent="0.25">
      <c r="A24" s="10" t="s">
        <v>6</v>
      </c>
      <c r="B24" s="16">
        <v>255</v>
      </c>
      <c r="C24" s="17">
        <f>255-B24</f>
        <v>0</v>
      </c>
      <c r="D24" s="11">
        <f>C24-$C$3</f>
        <v>0</v>
      </c>
      <c r="E24" s="5"/>
      <c r="G24" s="12" t="s">
        <v>12</v>
      </c>
      <c r="H24" s="17">
        <f>D25</f>
        <v>90.693000000000012</v>
      </c>
      <c r="I24" s="16">
        <f>D35</f>
        <v>138.18799999999999</v>
      </c>
      <c r="J24" s="9">
        <f>H24/I24</f>
        <v>0.65630156019335995</v>
      </c>
    </row>
    <row r="25" spans="1:14" x14ac:dyDescent="0.25">
      <c r="A25" s="12" t="s">
        <v>12</v>
      </c>
      <c r="B25" s="16">
        <v>164.30699999999999</v>
      </c>
      <c r="C25" s="17">
        <f t="shared" ref="C25:C30" si="5">255-B25</f>
        <v>90.693000000000012</v>
      </c>
      <c r="D25" s="11">
        <f t="shared" ref="D25:D30" si="6">C25-$C$3</f>
        <v>90.693000000000012</v>
      </c>
      <c r="E25" s="5"/>
      <c r="G25" s="12" t="s">
        <v>13</v>
      </c>
      <c r="H25" s="16">
        <f>D26</f>
        <v>40.372000000000014</v>
      </c>
      <c r="I25" s="16">
        <f>D36</f>
        <v>102.13</v>
      </c>
      <c r="J25" s="9">
        <f t="shared" ref="J25:J29" si="7">H25/I25</f>
        <v>0.39530010770586521</v>
      </c>
    </row>
    <row r="26" spans="1:14" x14ac:dyDescent="0.25">
      <c r="A26" s="12" t="s">
        <v>13</v>
      </c>
      <c r="B26" s="16">
        <v>214.62799999999999</v>
      </c>
      <c r="C26" s="17">
        <f t="shared" si="5"/>
        <v>40.372000000000014</v>
      </c>
      <c r="D26" s="11">
        <f t="shared" si="6"/>
        <v>40.372000000000014</v>
      </c>
      <c r="E26" s="5"/>
      <c r="G26" s="26" t="s">
        <v>14</v>
      </c>
      <c r="H26" s="16">
        <f>D27</f>
        <v>103.571</v>
      </c>
      <c r="I26" s="16">
        <f>D37</f>
        <v>103.02600000000001</v>
      </c>
      <c r="J26" s="9">
        <f t="shared" si="7"/>
        <v>1.0052899268145903</v>
      </c>
    </row>
    <row r="27" spans="1:14" x14ac:dyDescent="0.25">
      <c r="A27" s="26" t="s">
        <v>14</v>
      </c>
      <c r="B27" s="16">
        <v>151.429</v>
      </c>
      <c r="C27" s="17">
        <f t="shared" si="5"/>
        <v>103.571</v>
      </c>
      <c r="D27" s="11">
        <f t="shared" si="6"/>
        <v>103.571</v>
      </c>
      <c r="E27" s="5"/>
      <c r="F27" s="19"/>
      <c r="G27" s="27" t="s">
        <v>15</v>
      </c>
      <c r="H27" s="19">
        <f>D28</f>
        <v>123.92599999999999</v>
      </c>
      <c r="I27" s="19">
        <f>D38</f>
        <v>142.48500000000001</v>
      </c>
      <c r="J27" s="9">
        <f t="shared" si="7"/>
        <v>0.86974769273958641</v>
      </c>
      <c r="K27" s="19"/>
    </row>
    <row r="28" spans="1:14" x14ac:dyDescent="0.25">
      <c r="A28" s="27" t="s">
        <v>15</v>
      </c>
      <c r="B28" s="16">
        <v>131.07400000000001</v>
      </c>
      <c r="C28" s="17">
        <f t="shared" si="5"/>
        <v>123.92599999999999</v>
      </c>
      <c r="D28" s="11">
        <f t="shared" si="6"/>
        <v>123.92599999999999</v>
      </c>
      <c r="E28" s="5"/>
      <c r="F28" s="19"/>
      <c r="G28" s="45" t="s">
        <v>16</v>
      </c>
      <c r="H28" s="19">
        <f>D29</f>
        <v>54.656000000000006</v>
      </c>
      <c r="I28" s="19">
        <f>D39</f>
        <v>131.09399999999999</v>
      </c>
      <c r="J28" s="9">
        <f t="shared" si="7"/>
        <v>0.41692220849161676</v>
      </c>
      <c r="K28" s="19"/>
      <c r="L28" s="5"/>
    </row>
    <row r="29" spans="1:14" ht="15.75" thickBot="1" x14ac:dyDescent="0.3">
      <c r="A29" s="45" t="s">
        <v>16</v>
      </c>
      <c r="B29" s="16">
        <v>200.34399999999999</v>
      </c>
      <c r="C29" s="17">
        <f t="shared" si="5"/>
        <v>54.656000000000006</v>
      </c>
      <c r="D29" s="11">
        <f t="shared" si="6"/>
        <v>54.656000000000006</v>
      </c>
      <c r="E29" s="5"/>
      <c r="F29" s="19"/>
      <c r="G29" s="47" t="s">
        <v>17</v>
      </c>
      <c r="H29" s="28">
        <f>D30</f>
        <v>118.387</v>
      </c>
      <c r="I29" s="29">
        <f>D40</f>
        <v>154.26</v>
      </c>
      <c r="J29" s="14">
        <f t="shared" si="7"/>
        <v>0.76745105665759117</v>
      </c>
      <c r="K29" s="19"/>
      <c r="L29" s="5"/>
    </row>
    <row r="30" spans="1:14" x14ac:dyDescent="0.25">
      <c r="A30" s="52" t="s">
        <v>17</v>
      </c>
      <c r="B30" s="16">
        <v>136.613</v>
      </c>
      <c r="C30" s="17">
        <f t="shared" si="5"/>
        <v>118.387</v>
      </c>
      <c r="D30" s="11">
        <f t="shared" si="6"/>
        <v>118.387</v>
      </c>
      <c r="E30" s="5"/>
      <c r="F30" s="19"/>
      <c r="I30" s="19"/>
    </row>
    <row r="31" spans="1:14" x14ac:dyDescent="0.25">
      <c r="A31" s="8"/>
      <c r="B31" s="16"/>
      <c r="C31" s="16"/>
      <c r="D31" s="9"/>
      <c r="E31" s="5"/>
      <c r="F31" s="19"/>
    </row>
    <row r="32" spans="1:14" x14ac:dyDescent="0.25">
      <c r="A32" s="48" t="s">
        <v>4</v>
      </c>
      <c r="B32" s="49"/>
      <c r="C32" s="49"/>
      <c r="D32" s="50"/>
      <c r="E32" s="5"/>
    </row>
    <row r="33" spans="1:14" x14ac:dyDescent="0.25">
      <c r="A33" s="10"/>
      <c r="B33" s="17" t="s">
        <v>1</v>
      </c>
      <c r="C33" s="18" t="s">
        <v>2</v>
      </c>
      <c r="D33" s="6" t="s">
        <v>3</v>
      </c>
      <c r="E33" s="5"/>
    </row>
    <row r="34" spans="1:14" x14ac:dyDescent="0.25">
      <c r="A34" s="10" t="s">
        <v>6</v>
      </c>
      <c r="B34" s="16">
        <v>255</v>
      </c>
      <c r="C34" s="17">
        <f>255-B34</f>
        <v>0</v>
      </c>
      <c r="D34" s="11">
        <f>C34-$C$34</f>
        <v>0</v>
      </c>
      <c r="E34" s="20"/>
      <c r="F34" s="19"/>
    </row>
    <row r="35" spans="1:14" x14ac:dyDescent="0.25">
      <c r="A35" s="12" t="s">
        <v>12</v>
      </c>
      <c r="B35" s="16">
        <v>116.812</v>
      </c>
      <c r="C35" s="17">
        <f>255-B35</f>
        <v>138.18799999999999</v>
      </c>
      <c r="D35" s="11">
        <f t="shared" ref="D35:D40" si="8">C35-$C$34</f>
        <v>138.18799999999999</v>
      </c>
      <c r="E35" s="21"/>
      <c r="F35" s="19"/>
    </row>
    <row r="36" spans="1:14" x14ac:dyDescent="0.25">
      <c r="A36" s="12" t="s">
        <v>13</v>
      </c>
      <c r="B36" s="16">
        <v>152.87</v>
      </c>
      <c r="C36" s="17">
        <f>255-B36</f>
        <v>102.13</v>
      </c>
      <c r="D36" s="11">
        <f t="shared" si="8"/>
        <v>102.13</v>
      </c>
      <c r="E36" s="33"/>
    </row>
    <row r="37" spans="1:14" x14ac:dyDescent="0.25">
      <c r="A37" s="26" t="s">
        <v>14</v>
      </c>
      <c r="B37" s="16">
        <v>151.97399999999999</v>
      </c>
      <c r="C37" s="16">
        <f>255-B37</f>
        <v>103.02600000000001</v>
      </c>
      <c r="D37" s="11">
        <f>C37-$C$34</f>
        <v>103.02600000000001</v>
      </c>
      <c r="E37" s="20"/>
    </row>
    <row r="38" spans="1:14" x14ac:dyDescent="0.25">
      <c r="A38" s="27" t="s">
        <v>15</v>
      </c>
      <c r="B38" s="16">
        <v>112.515</v>
      </c>
      <c r="C38" s="51">
        <f>255-B38</f>
        <v>142.48500000000001</v>
      </c>
      <c r="D38" s="11">
        <f t="shared" si="8"/>
        <v>142.48500000000001</v>
      </c>
      <c r="E38" s="20"/>
    </row>
    <row r="39" spans="1:14" x14ac:dyDescent="0.25">
      <c r="A39" s="45" t="s">
        <v>16</v>
      </c>
      <c r="B39" s="16">
        <v>123.90600000000001</v>
      </c>
      <c r="C39" s="51">
        <f t="shared" ref="C39:C40" si="9">255-B39</f>
        <v>131.09399999999999</v>
      </c>
      <c r="D39" s="11">
        <f>C39-$C$34</f>
        <v>131.09399999999999</v>
      </c>
      <c r="E39" s="20"/>
    </row>
    <row r="40" spans="1:14" ht="15.75" thickBot="1" x14ac:dyDescent="0.3">
      <c r="A40" s="47" t="s">
        <v>17</v>
      </c>
      <c r="B40" s="13">
        <v>100.74</v>
      </c>
      <c r="C40" s="30">
        <f t="shared" si="9"/>
        <v>154.26</v>
      </c>
      <c r="D40" s="31">
        <f t="shared" si="8"/>
        <v>154.26</v>
      </c>
      <c r="E40" s="58" t="s">
        <v>19</v>
      </c>
    </row>
    <row r="41" spans="1:14" x14ac:dyDescent="0.25">
      <c r="E41" s="20"/>
      <c r="N41" s="15"/>
    </row>
    <row r="42" spans="1:14" ht="15.75" thickBot="1" x14ac:dyDescent="0.3">
      <c r="A42" s="20"/>
      <c r="B42" s="19"/>
      <c r="C42" s="20"/>
      <c r="D42" s="20"/>
      <c r="E42" s="20"/>
    </row>
    <row r="43" spans="1:14" ht="15.75" thickBot="1" x14ac:dyDescent="0.3">
      <c r="A43" s="40" t="s">
        <v>0</v>
      </c>
      <c r="B43" s="41"/>
      <c r="C43" s="41"/>
      <c r="D43" s="42"/>
      <c r="E43" s="1"/>
    </row>
    <row r="44" spans="1:14" x14ac:dyDescent="0.25">
      <c r="A44" s="4">
        <v>3</v>
      </c>
      <c r="B44" s="17" t="s">
        <v>1</v>
      </c>
      <c r="C44" s="18" t="s">
        <v>2</v>
      </c>
      <c r="D44" s="6" t="s">
        <v>3</v>
      </c>
      <c r="E44" s="25"/>
      <c r="G44" s="7">
        <v>3</v>
      </c>
      <c r="H44" s="2" t="s">
        <v>0</v>
      </c>
      <c r="I44" s="2" t="s">
        <v>4</v>
      </c>
      <c r="J44" s="3" t="s">
        <v>5</v>
      </c>
      <c r="L44" s="5"/>
    </row>
    <row r="45" spans="1:14" x14ac:dyDescent="0.25">
      <c r="A45" s="10" t="s">
        <v>6</v>
      </c>
      <c r="B45">
        <v>253.726</v>
      </c>
      <c r="C45" s="17">
        <f>255-B45</f>
        <v>1.2740000000000009</v>
      </c>
      <c r="D45" s="11">
        <f>C45-C45</f>
        <v>0</v>
      </c>
      <c r="E45" s="5"/>
      <c r="G45" s="12" t="s">
        <v>12</v>
      </c>
      <c r="H45" s="17">
        <f>D46</f>
        <v>0</v>
      </c>
      <c r="I45" s="16">
        <f>D56</f>
        <v>66.270999999999987</v>
      </c>
      <c r="J45" s="9">
        <f>H45/I45</f>
        <v>0</v>
      </c>
      <c r="L45" s="5"/>
    </row>
    <row r="46" spans="1:14" x14ac:dyDescent="0.25">
      <c r="A46" s="12" t="s">
        <v>12</v>
      </c>
      <c r="B46">
        <v>253.726</v>
      </c>
      <c r="C46" s="17">
        <f t="shared" ref="C46:C51" si="10">255-B46</f>
        <v>1.2740000000000009</v>
      </c>
      <c r="D46" s="11">
        <f>C46-$C$45</f>
        <v>0</v>
      </c>
      <c r="E46" s="5"/>
      <c r="G46" s="12" t="s">
        <v>13</v>
      </c>
      <c r="H46" s="16">
        <f>D47</f>
        <v>61.307999999999993</v>
      </c>
      <c r="I46" s="16">
        <f>D57</f>
        <v>78.72199999999998</v>
      </c>
      <c r="J46" s="9">
        <f>H46/I46</f>
        <v>0.77879118924824076</v>
      </c>
      <c r="L46" s="5"/>
    </row>
    <row r="47" spans="1:14" x14ac:dyDescent="0.25">
      <c r="A47" s="12" t="s">
        <v>13</v>
      </c>
      <c r="B47">
        <v>192.41800000000001</v>
      </c>
      <c r="C47" s="17">
        <f t="shared" si="10"/>
        <v>62.581999999999994</v>
      </c>
      <c r="D47" s="11">
        <f t="shared" ref="D47:D51" si="11">C47-$C$45</f>
        <v>61.307999999999993</v>
      </c>
      <c r="E47" s="5"/>
      <c r="G47" s="26" t="s">
        <v>14</v>
      </c>
      <c r="H47" s="16">
        <f>D48</f>
        <v>10.054000000000002</v>
      </c>
      <c r="I47" s="16">
        <f>D58</f>
        <v>108.54299999999998</v>
      </c>
      <c r="J47" s="9">
        <f t="shared" ref="J47:J50" si="12">H47/I47</f>
        <v>9.2626885197571507E-2</v>
      </c>
      <c r="L47" s="5"/>
    </row>
    <row r="48" spans="1:14" x14ac:dyDescent="0.25">
      <c r="A48" s="26" t="s">
        <v>14</v>
      </c>
      <c r="B48">
        <v>243.672</v>
      </c>
      <c r="C48" s="17">
        <f t="shared" si="10"/>
        <v>11.328000000000003</v>
      </c>
      <c r="D48" s="11">
        <f t="shared" si="11"/>
        <v>10.054000000000002</v>
      </c>
      <c r="E48" s="5"/>
      <c r="F48" s="19"/>
      <c r="G48" s="27" t="s">
        <v>15</v>
      </c>
      <c r="H48" s="19">
        <f>D49</f>
        <v>54.707999999999998</v>
      </c>
      <c r="I48" s="19">
        <f>D59</f>
        <v>109.81199999999998</v>
      </c>
      <c r="J48" s="9">
        <f t="shared" si="12"/>
        <v>0.49819691836957714</v>
      </c>
      <c r="K48" s="19"/>
    </row>
    <row r="49" spans="1:11" x14ac:dyDescent="0.25">
      <c r="A49" s="27" t="s">
        <v>15</v>
      </c>
      <c r="B49">
        <v>199.018</v>
      </c>
      <c r="C49" s="17">
        <f t="shared" si="10"/>
        <v>55.981999999999999</v>
      </c>
      <c r="D49" s="11">
        <f t="shared" si="11"/>
        <v>54.707999999999998</v>
      </c>
      <c r="E49" s="5"/>
      <c r="F49" s="19"/>
      <c r="G49" s="45" t="s">
        <v>16</v>
      </c>
      <c r="H49" s="19">
        <f>D50</f>
        <v>80.457999999999998</v>
      </c>
      <c r="I49" s="19">
        <f>D60</f>
        <v>106.75</v>
      </c>
      <c r="J49" s="46">
        <f t="shared" si="12"/>
        <v>0.75370491803278683</v>
      </c>
      <c r="K49" s="19"/>
    </row>
    <row r="50" spans="1:11" ht="15.75" thickBot="1" x14ac:dyDescent="0.3">
      <c r="A50" s="45" t="s">
        <v>16</v>
      </c>
      <c r="B50">
        <v>173.268</v>
      </c>
      <c r="C50" s="17">
        <f t="shared" si="10"/>
        <v>81.731999999999999</v>
      </c>
      <c r="D50" s="11">
        <f t="shared" si="11"/>
        <v>80.457999999999998</v>
      </c>
      <c r="E50" s="5"/>
      <c r="F50" s="19"/>
      <c r="G50" s="47" t="s">
        <v>17</v>
      </c>
      <c r="H50" s="28">
        <f>D51</f>
        <v>16.63900000000001</v>
      </c>
      <c r="I50" s="29">
        <f>D61</f>
        <v>125.49299999999999</v>
      </c>
      <c r="J50" s="34">
        <f t="shared" si="12"/>
        <v>0.13258906871299603</v>
      </c>
      <c r="K50" s="19"/>
    </row>
    <row r="51" spans="1:11" x14ac:dyDescent="0.25">
      <c r="A51" s="52" t="s">
        <v>17</v>
      </c>
      <c r="B51">
        <v>237.08699999999999</v>
      </c>
      <c r="C51" s="17">
        <f t="shared" si="10"/>
        <v>17.913000000000011</v>
      </c>
      <c r="D51" s="11">
        <f t="shared" si="11"/>
        <v>16.63900000000001</v>
      </c>
      <c r="E51" s="5"/>
      <c r="F51" s="19"/>
    </row>
    <row r="52" spans="1:11" x14ac:dyDescent="0.25">
      <c r="A52" s="8"/>
      <c r="B52" s="16"/>
      <c r="C52" s="16"/>
      <c r="D52" s="9"/>
      <c r="E52" s="5"/>
      <c r="F52" s="19"/>
    </row>
    <row r="53" spans="1:11" x14ac:dyDescent="0.25">
      <c r="A53" s="48" t="s">
        <v>4</v>
      </c>
      <c r="B53" s="49"/>
      <c r="C53" s="49"/>
      <c r="D53" s="50"/>
      <c r="E53" s="5"/>
      <c r="F53" s="19"/>
    </row>
    <row r="54" spans="1:11" x14ac:dyDescent="0.25">
      <c r="A54" s="10"/>
      <c r="B54" s="17" t="s">
        <v>1</v>
      </c>
      <c r="C54" s="18" t="s">
        <v>2</v>
      </c>
      <c r="D54" s="6" t="s">
        <v>3</v>
      </c>
      <c r="E54" s="5"/>
      <c r="F54" s="19"/>
    </row>
    <row r="55" spans="1:11" x14ac:dyDescent="0.25">
      <c r="A55" s="10" t="s">
        <v>6</v>
      </c>
      <c r="B55" s="16">
        <v>255</v>
      </c>
      <c r="C55" s="17">
        <f>255-B55</f>
        <v>0</v>
      </c>
      <c r="D55" s="11">
        <f>C55-C55</f>
        <v>0</v>
      </c>
      <c r="E55" s="20"/>
      <c r="F55" s="19"/>
    </row>
    <row r="56" spans="1:11" x14ac:dyDescent="0.25">
      <c r="A56" s="12" t="s">
        <v>12</v>
      </c>
      <c r="B56" s="16">
        <v>188.72900000000001</v>
      </c>
      <c r="C56" s="17">
        <f>255-B56</f>
        <v>66.270999999999987</v>
      </c>
      <c r="D56" s="11">
        <f>C56</f>
        <v>66.270999999999987</v>
      </c>
      <c r="E56" s="21"/>
      <c r="F56" s="19"/>
    </row>
    <row r="57" spans="1:11" x14ac:dyDescent="0.25">
      <c r="A57" s="12" t="s">
        <v>13</v>
      </c>
      <c r="B57" s="16">
        <v>176.22800000000001</v>
      </c>
      <c r="C57" s="17">
        <f>255-B57</f>
        <v>78.771999999999991</v>
      </c>
      <c r="D57" s="11">
        <f>C57-$C$13</f>
        <v>78.72199999999998</v>
      </c>
      <c r="E57" s="33"/>
      <c r="F57" s="19"/>
    </row>
    <row r="58" spans="1:11" x14ac:dyDescent="0.25">
      <c r="A58" s="26" t="s">
        <v>14</v>
      </c>
      <c r="B58" s="16">
        <v>146.40700000000001</v>
      </c>
      <c r="C58" s="16">
        <f>255-B58</f>
        <v>108.59299999999999</v>
      </c>
      <c r="D58" s="11">
        <f>C58-$C$13</f>
        <v>108.54299999999998</v>
      </c>
      <c r="E58" s="20"/>
      <c r="F58" s="19"/>
    </row>
    <row r="59" spans="1:11" x14ac:dyDescent="0.25">
      <c r="A59" s="27" t="s">
        <v>15</v>
      </c>
      <c r="B59" s="16">
        <v>145.13800000000001</v>
      </c>
      <c r="C59" s="51">
        <f>255-B59</f>
        <v>109.86199999999999</v>
      </c>
      <c r="D59" s="11">
        <f>C59-$C$13</f>
        <v>109.81199999999998</v>
      </c>
      <c r="E59" s="20"/>
      <c r="F59" s="19"/>
    </row>
    <row r="60" spans="1:11" x14ac:dyDescent="0.25">
      <c r="A60" s="45" t="s">
        <v>16</v>
      </c>
      <c r="B60" s="16">
        <v>148.19999999999999</v>
      </c>
      <c r="C60" s="51">
        <f t="shared" ref="C60:C61" si="13">255-B60</f>
        <v>106.80000000000001</v>
      </c>
      <c r="D60" s="11">
        <f t="shared" ref="D60:D61" si="14">C60-$C$13</f>
        <v>106.75</v>
      </c>
      <c r="E60" s="20"/>
      <c r="F60" s="19"/>
    </row>
    <row r="61" spans="1:11" ht="15.75" thickBot="1" x14ac:dyDescent="0.3">
      <c r="A61" s="47" t="s">
        <v>17</v>
      </c>
      <c r="B61" s="13">
        <v>129.45699999999999</v>
      </c>
      <c r="C61" s="30">
        <f t="shared" si="13"/>
        <v>125.54300000000001</v>
      </c>
      <c r="D61" s="31">
        <f t="shared" si="14"/>
        <v>125.49299999999999</v>
      </c>
      <c r="E61" s="58" t="s">
        <v>11</v>
      </c>
      <c r="F61" s="19"/>
    </row>
    <row r="62" spans="1:11" x14ac:dyDescent="0.25">
      <c r="E62" s="20"/>
      <c r="F62" s="19"/>
    </row>
    <row r="63" spans="1:11" x14ac:dyDescent="0.25">
      <c r="A63" s="43"/>
      <c r="B63" s="44"/>
      <c r="C63" s="44"/>
      <c r="D63" s="44"/>
      <c r="E63" s="19"/>
      <c r="F63" s="19"/>
      <c r="J63" s="1"/>
    </row>
    <row r="64" spans="1:11" x14ac:dyDescent="0.25">
      <c r="A64" s="20"/>
      <c r="B64" s="20"/>
      <c r="C64" s="23"/>
      <c r="D64" s="23"/>
      <c r="E64" s="19"/>
      <c r="F64" s="19"/>
      <c r="J64" s="5"/>
      <c r="K64" s="5"/>
    </row>
    <row r="65" spans="1:12" x14ac:dyDescent="0.25">
      <c r="A65" s="20"/>
      <c r="B65" s="19"/>
      <c r="C65" s="20"/>
      <c r="D65" s="20"/>
      <c r="E65" s="19"/>
      <c r="F65" s="19"/>
      <c r="J65" s="5"/>
    </row>
    <row r="66" spans="1:12" x14ac:dyDescent="0.25">
      <c r="A66" s="20"/>
      <c r="B66" s="19"/>
      <c r="C66" s="20"/>
      <c r="D66" s="20"/>
      <c r="E66" s="19"/>
      <c r="F66" s="19"/>
      <c r="J66" s="5"/>
    </row>
    <row r="67" spans="1:12" x14ac:dyDescent="0.25">
      <c r="A67" s="20"/>
      <c r="B67" s="19"/>
      <c r="C67" s="20"/>
      <c r="D67" s="20"/>
      <c r="E67" s="19"/>
      <c r="F67" s="19"/>
      <c r="J67" s="5"/>
    </row>
    <row r="68" spans="1:12" x14ac:dyDescent="0.25">
      <c r="A68" s="20"/>
      <c r="B68" s="19"/>
      <c r="C68" s="20"/>
      <c r="D68" s="20"/>
      <c r="E68" s="24"/>
      <c r="F68" s="19"/>
    </row>
    <row r="69" spans="1:12" x14ac:dyDescent="0.25">
      <c r="A69" s="20"/>
      <c r="B69" s="19"/>
      <c r="C69" s="20"/>
      <c r="D69" s="19"/>
      <c r="E69" s="24"/>
      <c r="F69" s="19"/>
      <c r="L69" s="5"/>
    </row>
    <row r="70" spans="1:12" x14ac:dyDescent="0.25">
      <c r="A70" s="19"/>
      <c r="B70" s="19"/>
      <c r="C70" s="19"/>
      <c r="D70" s="19"/>
      <c r="E70" s="19"/>
      <c r="F70" s="19"/>
      <c r="L70" s="5"/>
    </row>
    <row r="71" spans="1:12" x14ac:dyDescent="0.25">
      <c r="A71" s="19"/>
      <c r="B71" s="19"/>
      <c r="C71" s="19"/>
      <c r="D71" s="19"/>
      <c r="E71" s="19"/>
      <c r="F71" s="19"/>
      <c r="L71" s="5"/>
    </row>
    <row r="72" spans="1:12" x14ac:dyDescent="0.25">
      <c r="A72" s="19"/>
      <c r="B72" s="19"/>
      <c r="C72" s="19"/>
      <c r="D72" s="19"/>
      <c r="E72" s="19"/>
      <c r="F72" s="19"/>
      <c r="L72" s="5"/>
    </row>
  </sheetData>
  <mergeCells count="7">
    <mergeCell ref="A1:D1"/>
    <mergeCell ref="A63:D63"/>
    <mergeCell ref="A11:D11"/>
    <mergeCell ref="A22:D22"/>
    <mergeCell ref="A32:D32"/>
    <mergeCell ref="A43:D43"/>
    <mergeCell ref="A53:D5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B7E72-D07A-444C-A7B3-1A4533CE48BE}">
  <dimension ref="A1:Y72"/>
  <sheetViews>
    <sheetView topLeftCell="G1" zoomScale="90" zoomScaleNormal="90" workbookViewId="0">
      <selection activeCell="B34" sqref="B34:B40"/>
    </sheetView>
  </sheetViews>
  <sheetFormatPr defaultRowHeight="15" x14ac:dyDescent="0.25"/>
  <cols>
    <col min="1" max="1" width="17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7.85546875" customWidth="1"/>
    <col min="8" max="8" width="19.5703125" bestFit="1" customWidth="1"/>
    <col min="9" max="9" width="13" customWidth="1"/>
    <col min="10" max="10" width="12.5703125" bestFit="1" customWidth="1"/>
    <col min="11" max="11" width="14.1406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  <col min="22" max="22" width="15" customWidth="1"/>
    <col min="23" max="23" width="17.7109375" customWidth="1"/>
    <col min="24" max="24" width="16.42578125" customWidth="1"/>
  </cols>
  <sheetData>
    <row r="1" spans="1:25" ht="15.75" thickBot="1" x14ac:dyDescent="0.3">
      <c r="A1" s="40" t="s">
        <v>7</v>
      </c>
      <c r="B1" s="41"/>
      <c r="C1" s="41"/>
      <c r="D1" s="42"/>
      <c r="E1" s="1"/>
      <c r="F1" s="16"/>
      <c r="G1" s="16"/>
      <c r="H1" s="16"/>
      <c r="I1" s="16"/>
      <c r="J1" s="16"/>
      <c r="K1" s="16"/>
      <c r="P1" s="19"/>
      <c r="Q1" s="19"/>
      <c r="R1" s="37"/>
      <c r="S1" s="55" t="s">
        <v>12</v>
      </c>
      <c r="T1" s="55" t="s">
        <v>13</v>
      </c>
      <c r="U1" s="55" t="s">
        <v>14</v>
      </c>
      <c r="V1" s="38" t="s">
        <v>15</v>
      </c>
      <c r="W1" s="38" t="s">
        <v>16</v>
      </c>
      <c r="X1" s="56" t="s">
        <v>17</v>
      </c>
      <c r="Y1" s="16"/>
    </row>
    <row r="2" spans="1:25" x14ac:dyDescent="0.25">
      <c r="A2" s="4">
        <v>1</v>
      </c>
      <c r="B2" s="17" t="s">
        <v>1</v>
      </c>
      <c r="C2" s="18" t="s">
        <v>2</v>
      </c>
      <c r="D2" s="6" t="s">
        <v>3</v>
      </c>
      <c r="E2" s="25"/>
      <c r="F2" s="16"/>
      <c r="G2" s="7">
        <v>1</v>
      </c>
      <c r="H2" s="2" t="s">
        <v>7</v>
      </c>
      <c r="I2" s="2" t="s">
        <v>4</v>
      </c>
      <c r="J2" s="3" t="s">
        <v>5</v>
      </c>
      <c r="K2" s="16"/>
      <c r="P2" s="19"/>
      <c r="Q2" s="19"/>
      <c r="R2" s="35">
        <v>1</v>
      </c>
      <c r="S2" s="19">
        <f>J3</f>
        <v>2.4168940409112421E-2</v>
      </c>
      <c r="T2" s="19">
        <f>J4</f>
        <v>1.3295927045927054</v>
      </c>
      <c r="U2" s="19">
        <f>J5</f>
        <v>0</v>
      </c>
      <c r="V2" s="19">
        <f>J6</f>
        <v>0.58340357269093768</v>
      </c>
      <c r="W2" s="19">
        <f>J7</f>
        <v>0</v>
      </c>
      <c r="X2" s="46">
        <f>J8</f>
        <v>0.70405384172209728</v>
      </c>
    </row>
    <row r="3" spans="1:25" x14ac:dyDescent="0.25">
      <c r="A3" s="10" t="s">
        <v>6</v>
      </c>
      <c r="B3" s="16">
        <v>255</v>
      </c>
      <c r="C3" s="17">
        <f>255-B3</f>
        <v>0</v>
      </c>
      <c r="D3" s="11">
        <f>C3-$C$3</f>
        <v>0</v>
      </c>
      <c r="E3" s="5"/>
      <c r="F3" s="16"/>
      <c r="G3" s="12" t="s">
        <v>12</v>
      </c>
      <c r="H3" s="17">
        <f>D4</f>
        <v>1.4970000000000141</v>
      </c>
      <c r="I3" s="16">
        <f>D14</f>
        <v>61.938999999999993</v>
      </c>
      <c r="J3" s="9">
        <f>H3/I3</f>
        <v>2.4168940409112421E-2</v>
      </c>
      <c r="K3" s="16"/>
      <c r="P3" s="19"/>
      <c r="Q3" s="19"/>
      <c r="R3" s="35">
        <v>2</v>
      </c>
      <c r="S3" s="19">
        <f>J24</f>
        <v>3.0690074391408702E-2</v>
      </c>
      <c r="T3" s="19">
        <f>J25</f>
        <v>0.69855086654264165</v>
      </c>
      <c r="U3" s="19">
        <f>J26</f>
        <v>0</v>
      </c>
      <c r="V3" s="19">
        <f>J27</f>
        <v>0.9817173737586411</v>
      </c>
      <c r="W3" s="19">
        <f>J28</f>
        <v>3.939920972737114E-2</v>
      </c>
      <c r="X3" s="46">
        <f>J29</f>
        <v>0.27831583041618047</v>
      </c>
    </row>
    <row r="4" spans="1:25" x14ac:dyDescent="0.25">
      <c r="A4" s="12" t="s">
        <v>12</v>
      </c>
      <c r="B4" s="57">
        <v>253.50299999999999</v>
      </c>
      <c r="C4" s="17">
        <f>255-B4</f>
        <v>1.4970000000000141</v>
      </c>
      <c r="D4" s="11">
        <f>C4-$C$3</f>
        <v>1.4970000000000141</v>
      </c>
      <c r="E4" s="5"/>
      <c r="F4" s="16"/>
      <c r="G4" s="12" t="s">
        <v>13</v>
      </c>
      <c r="H4" s="16">
        <f>D5</f>
        <v>56.278999999999996</v>
      </c>
      <c r="I4" s="16">
        <f>D15</f>
        <v>42.327999999999975</v>
      </c>
      <c r="J4" s="9">
        <f>H4/I4</f>
        <v>1.3295927045927054</v>
      </c>
      <c r="K4" s="16"/>
      <c r="P4" s="19"/>
      <c r="Q4" s="19"/>
      <c r="R4" s="35">
        <v>3</v>
      </c>
      <c r="S4" s="19">
        <f>J45</f>
        <v>6.6280411852764239E-3</v>
      </c>
      <c r="T4" s="19">
        <f>J46</f>
        <v>0.24723042836041331</v>
      </c>
      <c r="U4" s="19">
        <v>0</v>
      </c>
      <c r="V4" s="19">
        <f>J48</f>
        <v>0.67280835007595396</v>
      </c>
      <c r="W4" s="19">
        <f>J49</f>
        <v>2.1632779596682042E-2</v>
      </c>
      <c r="X4" s="46">
        <f>J50</f>
        <v>0.36181457396019562</v>
      </c>
    </row>
    <row r="5" spans="1:25" ht="15.75" thickBot="1" x14ac:dyDescent="0.3">
      <c r="A5" s="12" t="s">
        <v>13</v>
      </c>
      <c r="B5" s="20">
        <v>198.721</v>
      </c>
      <c r="C5" s="17">
        <f>255-B5</f>
        <v>56.278999999999996</v>
      </c>
      <c r="D5" s="11">
        <f>C5-$C$3</f>
        <v>56.278999999999996</v>
      </c>
      <c r="E5" s="5"/>
      <c r="F5" s="16"/>
      <c r="G5" s="26" t="s">
        <v>14</v>
      </c>
      <c r="H5" s="16">
        <f>D6</f>
        <v>0</v>
      </c>
      <c r="I5" s="16">
        <f>D16</f>
        <v>174.31199999999998</v>
      </c>
      <c r="J5" s="9">
        <f t="shared" ref="J5:J8" si="0">H5/I5</f>
        <v>0</v>
      </c>
      <c r="K5" s="16"/>
      <c r="P5" s="19"/>
      <c r="Q5" s="19"/>
      <c r="R5" s="36" t="s">
        <v>9</v>
      </c>
      <c r="S5" s="29">
        <f>AVERAGE(S2:S4)</f>
        <v>2.0495685328599179E-2</v>
      </c>
      <c r="T5" s="29">
        <f>AVERAGE(T2:T4)</f>
        <v>0.75845799983192019</v>
      </c>
      <c r="U5" s="29">
        <f>AVERAGE(U2:U4)</f>
        <v>0</v>
      </c>
      <c r="V5" s="29">
        <f>AVERAGE(V2:V4)</f>
        <v>0.74597643217517762</v>
      </c>
      <c r="W5" s="29">
        <f>AVERAGE(W2:W4)</f>
        <v>2.0343996441351059E-2</v>
      </c>
      <c r="X5" s="34">
        <f>AVERAGE(X2:X4)</f>
        <v>0.44806141536615779</v>
      </c>
    </row>
    <row r="6" spans="1:25" x14ac:dyDescent="0.25">
      <c r="A6" s="26" t="s">
        <v>14</v>
      </c>
      <c r="B6" s="20">
        <v>255</v>
      </c>
      <c r="C6" s="16">
        <f>255-B6</f>
        <v>0</v>
      </c>
      <c r="D6" s="11">
        <f>C6-$C$3</f>
        <v>0</v>
      </c>
      <c r="E6" s="5"/>
      <c r="F6" s="19"/>
      <c r="G6" s="27" t="s">
        <v>15</v>
      </c>
      <c r="H6" s="19">
        <f>D7</f>
        <v>42.913999999999987</v>
      </c>
      <c r="I6" s="19">
        <f>D17</f>
        <v>73.557999999999993</v>
      </c>
      <c r="J6" s="9">
        <f t="shared" si="0"/>
        <v>0.58340357269093768</v>
      </c>
      <c r="K6" s="19"/>
      <c r="N6" s="15"/>
      <c r="P6" s="19"/>
      <c r="Q6" s="19"/>
      <c r="R6" s="19"/>
      <c r="S6" s="19"/>
      <c r="T6" s="19"/>
    </row>
    <row r="7" spans="1:25" x14ac:dyDescent="0.25">
      <c r="A7" s="27" t="s">
        <v>15</v>
      </c>
      <c r="B7" s="20">
        <v>212.08600000000001</v>
      </c>
      <c r="C7" s="51">
        <f>255-B7</f>
        <v>42.913999999999987</v>
      </c>
      <c r="D7" s="11">
        <f>C7-$C$3</f>
        <v>42.913999999999987</v>
      </c>
      <c r="E7" s="5"/>
      <c r="F7" s="19"/>
      <c r="G7" s="45" t="s">
        <v>16</v>
      </c>
      <c r="H7" s="19">
        <f>D8</f>
        <v>0</v>
      </c>
      <c r="I7" s="19">
        <f>D18</f>
        <v>202.92499999999998</v>
      </c>
      <c r="J7" s="46">
        <f t="shared" si="0"/>
        <v>0</v>
      </c>
      <c r="K7" s="19"/>
      <c r="P7" s="19"/>
      <c r="Q7" s="19"/>
      <c r="R7" s="39" t="s">
        <v>10</v>
      </c>
      <c r="S7" s="39"/>
      <c r="T7" s="19"/>
    </row>
    <row r="8" spans="1:25" ht="15.75" thickBot="1" x14ac:dyDescent="0.3">
      <c r="A8" s="45" t="s">
        <v>16</v>
      </c>
      <c r="B8" s="19">
        <v>255</v>
      </c>
      <c r="C8" s="51">
        <f t="shared" ref="C8:C9" si="1">255-B8</f>
        <v>0</v>
      </c>
      <c r="D8" s="11">
        <f>C8-$C$3</f>
        <v>0</v>
      </c>
      <c r="E8" s="5"/>
      <c r="F8" s="19"/>
      <c r="G8" s="47" t="s">
        <v>17</v>
      </c>
      <c r="H8" s="28">
        <f>D9</f>
        <v>26.884999999999991</v>
      </c>
      <c r="I8" s="29">
        <f>D19</f>
        <v>38.185999999999979</v>
      </c>
      <c r="J8" s="34">
        <f t="shared" si="0"/>
        <v>0.70405384172209728</v>
      </c>
      <c r="K8" s="19"/>
      <c r="L8" s="5"/>
      <c r="P8" s="19"/>
      <c r="Q8" s="19"/>
      <c r="R8" s="19"/>
      <c r="S8" s="19"/>
      <c r="T8" s="19"/>
    </row>
    <row r="9" spans="1:25" x14ac:dyDescent="0.25">
      <c r="A9" s="52" t="s">
        <v>17</v>
      </c>
      <c r="B9" s="16">
        <v>228.11500000000001</v>
      </c>
      <c r="C9" s="51">
        <f t="shared" si="1"/>
        <v>26.884999999999991</v>
      </c>
      <c r="D9" s="11">
        <f>C9-$C$3</f>
        <v>26.884999999999991</v>
      </c>
      <c r="E9" s="5"/>
      <c r="F9" s="19"/>
      <c r="G9" s="20"/>
      <c r="I9" s="19"/>
      <c r="J9" s="19"/>
      <c r="K9" s="19"/>
      <c r="L9" s="5"/>
    </row>
    <row r="10" spans="1:25" x14ac:dyDescent="0.25">
      <c r="A10" s="8"/>
      <c r="B10" s="16"/>
      <c r="C10" s="16"/>
      <c r="D10" s="9"/>
      <c r="E10" s="5"/>
      <c r="F10" s="19"/>
      <c r="G10" s="20"/>
      <c r="I10" s="19"/>
      <c r="J10" s="19"/>
      <c r="K10" s="19"/>
      <c r="L10" s="5"/>
    </row>
    <row r="11" spans="1:25" x14ac:dyDescent="0.25">
      <c r="A11" s="48" t="s">
        <v>4</v>
      </c>
      <c r="B11" s="49"/>
      <c r="C11" s="49"/>
      <c r="D11" s="50"/>
      <c r="E11" s="5"/>
      <c r="F11" s="19"/>
      <c r="G11" s="19"/>
      <c r="I11" s="19"/>
      <c r="J11" s="19"/>
      <c r="K11" s="19"/>
      <c r="L11" s="5"/>
    </row>
    <row r="12" spans="1:25" x14ac:dyDescent="0.25">
      <c r="A12" s="10"/>
      <c r="B12" s="17" t="s">
        <v>1</v>
      </c>
      <c r="C12" s="18" t="s">
        <v>2</v>
      </c>
      <c r="D12" s="6" t="s">
        <v>3</v>
      </c>
      <c r="E12" s="5"/>
      <c r="F12" s="19"/>
      <c r="J12" s="19"/>
      <c r="K12" s="19"/>
    </row>
    <row r="13" spans="1:25" x14ac:dyDescent="0.25">
      <c r="A13" s="10" t="s">
        <v>6</v>
      </c>
      <c r="B13" s="19">
        <v>254.95</v>
      </c>
      <c r="C13" s="17">
        <f>255-B13</f>
        <v>5.0000000000011369E-2</v>
      </c>
      <c r="D13" s="11">
        <f>C13-$C$13</f>
        <v>0</v>
      </c>
      <c r="E13" s="20"/>
      <c r="F13" s="19"/>
      <c r="J13" s="19"/>
      <c r="K13" s="19"/>
    </row>
    <row r="14" spans="1:25" x14ac:dyDescent="0.25">
      <c r="A14" s="12" t="s">
        <v>12</v>
      </c>
      <c r="B14" s="20">
        <v>193.011</v>
      </c>
      <c r="C14" s="17">
        <f t="shared" ref="C14:C19" si="2">255-B14</f>
        <v>61.989000000000004</v>
      </c>
      <c r="D14" s="11">
        <f>C14-$C$13</f>
        <v>61.938999999999993</v>
      </c>
      <c r="E14" s="21"/>
      <c r="F14" s="19"/>
      <c r="J14" s="19"/>
      <c r="K14" s="19"/>
    </row>
    <row r="15" spans="1:25" x14ac:dyDescent="0.25">
      <c r="A15" s="12" t="s">
        <v>13</v>
      </c>
      <c r="B15" s="19">
        <v>212.62200000000001</v>
      </c>
      <c r="C15" s="17">
        <f t="shared" si="2"/>
        <v>42.377999999999986</v>
      </c>
      <c r="D15" s="11">
        <f>C15-$C$13</f>
        <v>42.327999999999975</v>
      </c>
      <c r="E15" s="33"/>
      <c r="F15" s="19"/>
      <c r="J15" s="19"/>
      <c r="K15" s="19"/>
    </row>
    <row r="16" spans="1:25" x14ac:dyDescent="0.25">
      <c r="A16" s="26" t="s">
        <v>14</v>
      </c>
      <c r="B16" s="57">
        <v>80.638000000000005</v>
      </c>
      <c r="C16" s="17">
        <f t="shared" si="2"/>
        <v>174.36199999999999</v>
      </c>
      <c r="D16" s="11">
        <f>C16-$C$13</f>
        <v>174.31199999999998</v>
      </c>
      <c r="E16" s="20"/>
      <c r="F16" s="19"/>
      <c r="J16" s="19"/>
      <c r="K16" s="19"/>
    </row>
    <row r="17" spans="1:14" x14ac:dyDescent="0.25">
      <c r="A17" s="27" t="s">
        <v>15</v>
      </c>
      <c r="B17" s="20">
        <v>181.392</v>
      </c>
      <c r="C17" s="17">
        <f t="shared" si="2"/>
        <v>73.608000000000004</v>
      </c>
      <c r="D17" s="11">
        <f>C17-$C$13</f>
        <v>73.557999999999993</v>
      </c>
      <c r="E17" s="20"/>
      <c r="F17" s="19"/>
    </row>
    <row r="18" spans="1:14" x14ac:dyDescent="0.25">
      <c r="A18" s="45" t="s">
        <v>16</v>
      </c>
      <c r="B18" s="20">
        <v>52.024999999999999</v>
      </c>
      <c r="C18" s="17">
        <f t="shared" si="2"/>
        <v>202.97499999999999</v>
      </c>
      <c r="D18" s="11">
        <f>C18-$C$13</f>
        <v>202.92499999999998</v>
      </c>
      <c r="E18" s="20"/>
    </row>
    <row r="19" spans="1:14" ht="15.75" thickBot="1" x14ac:dyDescent="0.3">
      <c r="A19" s="47" t="s">
        <v>17</v>
      </c>
      <c r="B19" s="28">
        <v>216.76400000000001</v>
      </c>
      <c r="C19" s="32">
        <f t="shared" si="2"/>
        <v>38.23599999999999</v>
      </c>
      <c r="D19" s="31">
        <f>C19-$C$13</f>
        <v>38.185999999999979</v>
      </c>
      <c r="E19" s="58" t="s">
        <v>18</v>
      </c>
    </row>
    <row r="20" spans="1:14" x14ac:dyDescent="0.25">
      <c r="E20" s="20"/>
    </row>
    <row r="21" spans="1:14" ht="15.75" thickBot="1" x14ac:dyDescent="0.3">
      <c r="E21" s="20"/>
    </row>
    <row r="22" spans="1:14" ht="15.75" thickBot="1" x14ac:dyDescent="0.3">
      <c r="A22" s="40" t="s">
        <v>7</v>
      </c>
      <c r="B22" s="41"/>
      <c r="C22" s="41"/>
      <c r="D22" s="42"/>
      <c r="E22" s="1"/>
    </row>
    <row r="23" spans="1:14" x14ac:dyDescent="0.25">
      <c r="A23" s="4">
        <v>2</v>
      </c>
      <c r="B23" s="17" t="s">
        <v>1</v>
      </c>
      <c r="C23" s="18" t="s">
        <v>2</v>
      </c>
      <c r="D23" s="6" t="s">
        <v>3</v>
      </c>
      <c r="E23" s="25"/>
      <c r="G23" s="7">
        <v>2</v>
      </c>
      <c r="H23" s="2" t="s">
        <v>7</v>
      </c>
      <c r="I23" s="2" t="s">
        <v>4</v>
      </c>
      <c r="J23" s="3" t="s">
        <v>5</v>
      </c>
      <c r="N23" s="15"/>
    </row>
    <row r="24" spans="1:14" x14ac:dyDescent="0.25">
      <c r="A24" s="10" t="s">
        <v>6</v>
      </c>
      <c r="B24" s="16">
        <v>254.37799999999999</v>
      </c>
      <c r="C24" s="17">
        <f>255-B24</f>
        <v>0.6220000000000141</v>
      </c>
      <c r="D24" s="11">
        <f>C24-$C$24</f>
        <v>0</v>
      </c>
      <c r="E24" s="5"/>
      <c r="G24" s="12" t="s">
        <v>12</v>
      </c>
      <c r="H24" s="17">
        <f>D25</f>
        <v>4.2409999999999854</v>
      </c>
      <c r="I24" s="16">
        <f>D35</f>
        <v>138.18799999999999</v>
      </c>
      <c r="J24" s="9">
        <f>H24/I24</f>
        <v>3.0690074391408702E-2</v>
      </c>
    </row>
    <row r="25" spans="1:14" x14ac:dyDescent="0.25">
      <c r="A25" s="12" t="s">
        <v>12</v>
      </c>
      <c r="B25" s="16">
        <v>250.137</v>
      </c>
      <c r="C25" s="17">
        <f t="shared" ref="C25:C30" si="3">255-B25</f>
        <v>4.8629999999999995</v>
      </c>
      <c r="D25" s="11">
        <f t="shared" ref="D25:D30" si="4">C25-$C$24</f>
        <v>4.2409999999999854</v>
      </c>
      <c r="E25" s="5"/>
      <c r="G25" s="12" t="s">
        <v>13</v>
      </c>
      <c r="H25" s="16">
        <f>D26</f>
        <v>71.342999999999989</v>
      </c>
      <c r="I25" s="16">
        <f>D36</f>
        <v>102.13</v>
      </c>
      <c r="J25" s="9">
        <f>H25/I25</f>
        <v>0.69855086654264165</v>
      </c>
    </row>
    <row r="26" spans="1:14" x14ac:dyDescent="0.25">
      <c r="A26" s="12" t="s">
        <v>13</v>
      </c>
      <c r="B26" s="16">
        <v>183.035</v>
      </c>
      <c r="C26" s="17">
        <f t="shared" si="3"/>
        <v>71.965000000000003</v>
      </c>
      <c r="D26" s="11">
        <f t="shared" si="4"/>
        <v>71.342999999999989</v>
      </c>
      <c r="E26" s="5"/>
      <c r="G26" s="26" t="s">
        <v>14</v>
      </c>
      <c r="H26" s="16">
        <f>D27</f>
        <v>0</v>
      </c>
      <c r="I26" s="16">
        <f>D37</f>
        <v>103.02600000000001</v>
      </c>
      <c r="J26" s="9">
        <f t="shared" ref="J26:J29" si="5">H26/I26</f>
        <v>0</v>
      </c>
    </row>
    <row r="27" spans="1:14" x14ac:dyDescent="0.25">
      <c r="A27" s="26" t="s">
        <v>14</v>
      </c>
      <c r="B27" s="16">
        <v>254.37799999999999</v>
      </c>
      <c r="C27" s="17">
        <f t="shared" si="3"/>
        <v>0.6220000000000141</v>
      </c>
      <c r="D27" s="11">
        <f t="shared" si="4"/>
        <v>0</v>
      </c>
      <c r="E27" s="5"/>
      <c r="F27" s="19"/>
      <c r="G27" s="27" t="s">
        <v>15</v>
      </c>
      <c r="H27" s="19">
        <f>D28</f>
        <v>139.88</v>
      </c>
      <c r="I27" s="19">
        <f>D38</f>
        <v>142.48500000000001</v>
      </c>
      <c r="J27" s="9">
        <f t="shared" si="5"/>
        <v>0.9817173737586411</v>
      </c>
      <c r="K27" s="19"/>
    </row>
    <row r="28" spans="1:14" x14ac:dyDescent="0.25">
      <c r="A28" s="27" t="s">
        <v>15</v>
      </c>
      <c r="B28" s="16">
        <v>114.498</v>
      </c>
      <c r="C28" s="17">
        <f t="shared" si="3"/>
        <v>140.50200000000001</v>
      </c>
      <c r="D28" s="11">
        <f t="shared" si="4"/>
        <v>139.88</v>
      </c>
      <c r="E28" s="5"/>
      <c r="F28" s="19"/>
      <c r="G28" s="45" t="s">
        <v>16</v>
      </c>
      <c r="H28" s="19">
        <f>D29</f>
        <v>5.164999999999992</v>
      </c>
      <c r="I28" s="19">
        <f>D39</f>
        <v>131.09399999999999</v>
      </c>
      <c r="J28" s="46">
        <f t="shared" si="5"/>
        <v>3.939920972737114E-2</v>
      </c>
      <c r="K28" s="19"/>
      <c r="L28" s="5"/>
    </row>
    <row r="29" spans="1:14" ht="15.75" thickBot="1" x14ac:dyDescent="0.3">
      <c r="A29" s="45" t="s">
        <v>16</v>
      </c>
      <c r="B29" s="16">
        <v>249.21299999999999</v>
      </c>
      <c r="C29" s="17">
        <f t="shared" si="3"/>
        <v>5.7870000000000061</v>
      </c>
      <c r="D29" s="11">
        <f t="shared" si="4"/>
        <v>5.164999999999992</v>
      </c>
      <c r="E29" s="5"/>
      <c r="F29" s="19"/>
      <c r="G29" s="47" t="s">
        <v>17</v>
      </c>
      <c r="H29" s="28">
        <f>D30</f>
        <v>42.932999999999993</v>
      </c>
      <c r="I29" s="29">
        <f>D40</f>
        <v>154.26</v>
      </c>
      <c r="J29" s="34">
        <f t="shared" si="5"/>
        <v>0.27831583041618047</v>
      </c>
      <c r="K29" s="19"/>
      <c r="L29" s="5"/>
    </row>
    <row r="30" spans="1:14" x14ac:dyDescent="0.25">
      <c r="A30" s="52" t="s">
        <v>17</v>
      </c>
      <c r="B30" s="16">
        <v>211.44499999999999</v>
      </c>
      <c r="C30" s="17">
        <f t="shared" si="3"/>
        <v>43.555000000000007</v>
      </c>
      <c r="D30" s="11">
        <f t="shared" si="4"/>
        <v>42.932999999999993</v>
      </c>
      <c r="E30" s="5"/>
      <c r="F30" s="19"/>
    </row>
    <row r="31" spans="1:14" x14ac:dyDescent="0.25">
      <c r="A31" s="8"/>
      <c r="B31" s="16"/>
      <c r="C31" s="16"/>
      <c r="D31" s="9"/>
      <c r="E31" s="5"/>
      <c r="F31" s="19"/>
    </row>
    <row r="32" spans="1:14" x14ac:dyDescent="0.25">
      <c r="A32" s="48" t="s">
        <v>4</v>
      </c>
      <c r="B32" s="49"/>
      <c r="C32" s="49"/>
      <c r="D32" s="50"/>
      <c r="E32" s="5"/>
    </row>
    <row r="33" spans="1:14" x14ac:dyDescent="0.25">
      <c r="A33" s="10"/>
      <c r="B33" s="17" t="s">
        <v>1</v>
      </c>
      <c r="C33" s="18" t="s">
        <v>2</v>
      </c>
      <c r="D33" s="6" t="s">
        <v>3</v>
      </c>
      <c r="E33" s="5"/>
    </row>
    <row r="34" spans="1:14" x14ac:dyDescent="0.25">
      <c r="A34" s="10" t="s">
        <v>6</v>
      </c>
      <c r="B34" s="16">
        <v>255</v>
      </c>
      <c r="C34" s="17">
        <f>255-B34</f>
        <v>0</v>
      </c>
      <c r="D34" s="11">
        <f>C34-C34</f>
        <v>0</v>
      </c>
      <c r="E34" s="20"/>
      <c r="F34" s="19"/>
    </row>
    <row r="35" spans="1:14" x14ac:dyDescent="0.25">
      <c r="A35" s="12" t="s">
        <v>12</v>
      </c>
      <c r="B35" s="16">
        <v>116.812</v>
      </c>
      <c r="C35" s="17">
        <f t="shared" ref="C35:C40" si="6">255-B35</f>
        <v>138.18799999999999</v>
      </c>
      <c r="D35" s="11">
        <f>C35-$C$34</f>
        <v>138.18799999999999</v>
      </c>
      <c r="E35" s="21"/>
      <c r="F35" s="19"/>
    </row>
    <row r="36" spans="1:14" x14ac:dyDescent="0.25">
      <c r="A36" s="12" t="s">
        <v>13</v>
      </c>
      <c r="B36" s="16">
        <v>152.87</v>
      </c>
      <c r="C36" s="17">
        <f t="shared" si="6"/>
        <v>102.13</v>
      </c>
      <c r="D36" s="11">
        <f t="shared" ref="D36:D40" si="7">C36-$C$34</f>
        <v>102.13</v>
      </c>
      <c r="E36" s="33"/>
    </row>
    <row r="37" spans="1:14" x14ac:dyDescent="0.25">
      <c r="A37" s="26" t="s">
        <v>14</v>
      </c>
      <c r="B37" s="16">
        <v>151.97399999999999</v>
      </c>
      <c r="C37" s="17">
        <f t="shared" si="6"/>
        <v>103.02600000000001</v>
      </c>
      <c r="D37" s="11">
        <f t="shared" si="7"/>
        <v>103.02600000000001</v>
      </c>
      <c r="E37" s="20"/>
    </row>
    <row r="38" spans="1:14" x14ac:dyDescent="0.25">
      <c r="A38" s="27" t="s">
        <v>15</v>
      </c>
      <c r="B38" s="16">
        <v>112.515</v>
      </c>
      <c r="C38" s="17">
        <f t="shared" si="6"/>
        <v>142.48500000000001</v>
      </c>
      <c r="D38" s="11">
        <f t="shared" si="7"/>
        <v>142.48500000000001</v>
      </c>
      <c r="E38" s="20"/>
    </row>
    <row r="39" spans="1:14" x14ac:dyDescent="0.25">
      <c r="A39" s="45" t="s">
        <v>16</v>
      </c>
      <c r="B39" s="16">
        <v>123.90600000000001</v>
      </c>
      <c r="C39" s="17">
        <f t="shared" si="6"/>
        <v>131.09399999999999</v>
      </c>
      <c r="D39" s="11">
        <f t="shared" si="7"/>
        <v>131.09399999999999</v>
      </c>
      <c r="E39" s="20"/>
    </row>
    <row r="40" spans="1:14" ht="15.75" thickBot="1" x14ac:dyDescent="0.3">
      <c r="A40" s="47" t="s">
        <v>17</v>
      </c>
      <c r="B40" s="13">
        <v>100.74</v>
      </c>
      <c r="C40" s="32">
        <f t="shared" si="6"/>
        <v>154.26</v>
      </c>
      <c r="D40" s="31">
        <f t="shared" si="7"/>
        <v>154.26</v>
      </c>
      <c r="E40" s="58" t="s">
        <v>11</v>
      </c>
    </row>
    <row r="41" spans="1:14" x14ac:dyDescent="0.25">
      <c r="E41" s="20"/>
      <c r="N41" s="15"/>
    </row>
    <row r="42" spans="1:14" ht="15.75" thickBot="1" x14ac:dyDescent="0.3">
      <c r="A42" s="20"/>
      <c r="B42" s="19"/>
      <c r="C42" s="20"/>
      <c r="D42" s="20"/>
      <c r="E42" s="20"/>
    </row>
    <row r="43" spans="1:14" ht="15.75" thickBot="1" x14ac:dyDescent="0.3">
      <c r="A43" s="40" t="s">
        <v>7</v>
      </c>
      <c r="B43" s="41"/>
      <c r="C43" s="41"/>
      <c r="D43" s="42"/>
      <c r="E43" s="1"/>
    </row>
    <row r="44" spans="1:14" x14ac:dyDescent="0.25">
      <c r="A44" s="4">
        <v>3</v>
      </c>
      <c r="B44" s="17" t="s">
        <v>1</v>
      </c>
      <c r="C44" s="18" t="s">
        <v>2</v>
      </c>
      <c r="D44" s="6" t="s">
        <v>3</v>
      </c>
      <c r="E44" s="25"/>
      <c r="G44" s="7">
        <v>3</v>
      </c>
      <c r="H44" s="2" t="s">
        <v>7</v>
      </c>
      <c r="I44" s="2" t="s">
        <v>4</v>
      </c>
      <c r="J44" s="3" t="s">
        <v>5</v>
      </c>
      <c r="L44" s="5"/>
    </row>
    <row r="45" spans="1:14" x14ac:dyDescent="0.25">
      <c r="A45" s="10" t="s">
        <v>6</v>
      </c>
      <c r="B45">
        <v>223.55699999999999</v>
      </c>
      <c r="C45" s="17">
        <f>255-B45</f>
        <v>31.443000000000012</v>
      </c>
      <c r="D45" s="11">
        <f>C45-C45</f>
        <v>0</v>
      </c>
      <c r="E45" s="5"/>
      <c r="G45" s="12" t="s">
        <v>12</v>
      </c>
      <c r="H45" s="17">
        <f>D46</f>
        <v>0.57999999999998408</v>
      </c>
      <c r="I45" s="16">
        <f>D56</f>
        <v>87.507000000000005</v>
      </c>
      <c r="J45" s="9">
        <f>H45/I45</f>
        <v>6.6280411852764239E-3</v>
      </c>
      <c r="L45" s="5"/>
    </row>
    <row r="46" spans="1:14" x14ac:dyDescent="0.25">
      <c r="A46" s="12" t="s">
        <v>12</v>
      </c>
      <c r="B46">
        <v>222.977</v>
      </c>
      <c r="C46" s="17">
        <f t="shared" ref="C46:C51" si="8">255-B46</f>
        <v>32.022999999999996</v>
      </c>
      <c r="D46" s="11">
        <f>C46-C45</f>
        <v>0.57999999999998408</v>
      </c>
      <c r="E46" s="5"/>
      <c r="G46" s="12" t="s">
        <v>13</v>
      </c>
      <c r="H46" s="16">
        <f>D47</f>
        <v>10.711999999999989</v>
      </c>
      <c r="I46" s="16">
        <f>D57</f>
        <v>43.328000000000003</v>
      </c>
      <c r="J46" s="9">
        <f>H46/I46</f>
        <v>0.24723042836041331</v>
      </c>
      <c r="L46" s="5"/>
    </row>
    <row r="47" spans="1:14" x14ac:dyDescent="0.25">
      <c r="A47" s="12" t="s">
        <v>13</v>
      </c>
      <c r="B47">
        <v>212.845</v>
      </c>
      <c r="C47" s="17">
        <f t="shared" si="8"/>
        <v>42.155000000000001</v>
      </c>
      <c r="D47" s="11">
        <f>C47-C45</f>
        <v>10.711999999999989</v>
      </c>
      <c r="E47" s="5"/>
      <c r="G47" s="26" t="s">
        <v>14</v>
      </c>
      <c r="H47" s="16">
        <f>D48</f>
        <v>0</v>
      </c>
      <c r="I47" s="16">
        <f>D58</f>
        <v>115.49799999999999</v>
      </c>
      <c r="J47" s="9">
        <f t="shared" ref="J47:J50" si="9">H47/I47</f>
        <v>0</v>
      </c>
      <c r="L47" s="5"/>
    </row>
    <row r="48" spans="1:14" x14ac:dyDescent="0.25">
      <c r="A48" s="26" t="s">
        <v>14</v>
      </c>
      <c r="B48">
        <v>223.55699999999999</v>
      </c>
      <c r="C48" s="17">
        <f t="shared" si="8"/>
        <v>31.443000000000012</v>
      </c>
      <c r="D48" s="11">
        <f>C48-C45</f>
        <v>0</v>
      </c>
      <c r="E48" s="5"/>
      <c r="F48" s="19"/>
      <c r="G48" s="27" t="s">
        <v>15</v>
      </c>
      <c r="H48" s="19">
        <f>D49</f>
        <v>27.45999999999998</v>
      </c>
      <c r="I48" s="19">
        <f>D59</f>
        <v>40.813999999999993</v>
      </c>
      <c r="J48" s="9">
        <f t="shared" si="9"/>
        <v>0.67280835007595396</v>
      </c>
      <c r="K48" s="19"/>
    </row>
    <row r="49" spans="1:11" x14ac:dyDescent="0.25">
      <c r="A49" s="27" t="s">
        <v>15</v>
      </c>
      <c r="B49">
        <v>196.09700000000001</v>
      </c>
      <c r="C49" s="17">
        <f t="shared" si="8"/>
        <v>58.902999999999992</v>
      </c>
      <c r="D49" s="11">
        <f>C49-C45</f>
        <v>27.45999999999998</v>
      </c>
      <c r="E49" s="5"/>
      <c r="F49" s="19"/>
      <c r="G49" s="45" t="s">
        <v>16</v>
      </c>
      <c r="H49" s="19">
        <f>D50</f>
        <v>2.86099999999999</v>
      </c>
      <c r="I49" s="19">
        <f>D60</f>
        <v>132.25299999999999</v>
      </c>
      <c r="J49" s="46">
        <f t="shared" si="9"/>
        <v>2.1632779596682042E-2</v>
      </c>
      <c r="K49" s="19"/>
    </row>
    <row r="50" spans="1:11" ht="15.75" thickBot="1" x14ac:dyDescent="0.3">
      <c r="A50" s="45" t="s">
        <v>16</v>
      </c>
      <c r="B50">
        <v>220.696</v>
      </c>
      <c r="C50" s="17">
        <f t="shared" si="8"/>
        <v>34.304000000000002</v>
      </c>
      <c r="D50" s="9">
        <f>C50-C45</f>
        <v>2.86099999999999</v>
      </c>
      <c r="E50" s="5"/>
      <c r="F50" s="19"/>
      <c r="G50" s="47" t="s">
        <v>17</v>
      </c>
      <c r="H50" s="28">
        <f>D51</f>
        <v>36.831999999999994</v>
      </c>
      <c r="I50" s="29">
        <f>D61</f>
        <v>101.798</v>
      </c>
      <c r="J50" s="34">
        <f t="shared" si="9"/>
        <v>0.36181457396019562</v>
      </c>
      <c r="K50" s="19"/>
    </row>
    <row r="51" spans="1:11" x14ac:dyDescent="0.25">
      <c r="A51" s="52" t="s">
        <v>17</v>
      </c>
      <c r="B51">
        <v>186.72499999999999</v>
      </c>
      <c r="C51" s="17">
        <f t="shared" si="8"/>
        <v>68.275000000000006</v>
      </c>
      <c r="D51" s="9">
        <f>C51-C45</f>
        <v>36.831999999999994</v>
      </c>
      <c r="E51" s="5"/>
      <c r="F51" s="19"/>
    </row>
    <row r="52" spans="1:11" x14ac:dyDescent="0.25">
      <c r="A52" s="8"/>
      <c r="B52" s="16"/>
      <c r="C52" s="16"/>
      <c r="D52" s="9"/>
      <c r="E52" s="5"/>
      <c r="F52" s="19"/>
    </row>
    <row r="53" spans="1:11" x14ac:dyDescent="0.25">
      <c r="A53" s="48" t="s">
        <v>4</v>
      </c>
      <c r="B53" s="49"/>
      <c r="C53" s="49"/>
      <c r="D53" s="50"/>
      <c r="E53" s="5"/>
      <c r="F53" s="19"/>
    </row>
    <row r="54" spans="1:11" x14ac:dyDescent="0.25">
      <c r="A54" s="10"/>
      <c r="B54" s="17" t="s">
        <v>1</v>
      </c>
      <c r="C54" s="18" t="s">
        <v>2</v>
      </c>
      <c r="D54" s="6" t="s">
        <v>3</v>
      </c>
      <c r="E54" s="5"/>
      <c r="F54" s="19"/>
      <c r="G54" s="15"/>
    </row>
    <row r="55" spans="1:11" x14ac:dyDescent="0.25">
      <c r="A55" s="10" t="s">
        <v>6</v>
      </c>
      <c r="B55" s="16">
        <v>224.52199999999999</v>
      </c>
      <c r="C55" s="17">
        <f>255-B55</f>
        <v>30.478000000000009</v>
      </c>
      <c r="D55" s="11">
        <f>C55-$C$55</f>
        <v>0</v>
      </c>
      <c r="E55" s="20"/>
      <c r="F55" s="19"/>
    </row>
    <row r="56" spans="1:11" x14ac:dyDescent="0.25">
      <c r="A56" s="12" t="s">
        <v>12</v>
      </c>
      <c r="B56" s="16">
        <v>137.01499999999999</v>
      </c>
      <c r="C56" s="17">
        <f t="shared" ref="C56:C61" si="10">255-B56</f>
        <v>117.98500000000001</v>
      </c>
      <c r="D56" s="11">
        <f t="shared" ref="D56:D61" si="11">C56-$C$55</f>
        <v>87.507000000000005</v>
      </c>
      <c r="E56" s="21"/>
      <c r="F56" s="19"/>
    </row>
    <row r="57" spans="1:11" x14ac:dyDescent="0.25">
      <c r="A57" s="12" t="s">
        <v>13</v>
      </c>
      <c r="B57" s="16">
        <v>181.19399999999999</v>
      </c>
      <c r="C57" s="17">
        <f t="shared" si="10"/>
        <v>73.806000000000012</v>
      </c>
      <c r="D57" s="11">
        <f t="shared" si="11"/>
        <v>43.328000000000003</v>
      </c>
      <c r="E57" s="33"/>
      <c r="F57" s="19"/>
    </row>
    <row r="58" spans="1:11" x14ac:dyDescent="0.25">
      <c r="A58" s="26" t="s">
        <v>14</v>
      </c>
      <c r="B58" s="16">
        <v>109.024</v>
      </c>
      <c r="C58" s="17">
        <f t="shared" si="10"/>
        <v>145.976</v>
      </c>
      <c r="D58" s="11">
        <f t="shared" si="11"/>
        <v>115.49799999999999</v>
      </c>
      <c r="E58" s="20"/>
      <c r="F58" s="19"/>
    </row>
    <row r="59" spans="1:11" x14ac:dyDescent="0.25">
      <c r="A59" s="27" t="s">
        <v>15</v>
      </c>
      <c r="B59" s="16">
        <v>183.708</v>
      </c>
      <c r="C59" s="17">
        <f t="shared" si="10"/>
        <v>71.292000000000002</v>
      </c>
      <c r="D59" s="11">
        <f t="shared" si="11"/>
        <v>40.813999999999993</v>
      </c>
      <c r="E59" s="20"/>
      <c r="F59" s="19"/>
    </row>
    <row r="60" spans="1:11" x14ac:dyDescent="0.25">
      <c r="A60" s="45" t="s">
        <v>16</v>
      </c>
      <c r="B60" s="16">
        <v>92.269000000000005</v>
      </c>
      <c r="C60" s="17">
        <f t="shared" si="10"/>
        <v>162.73099999999999</v>
      </c>
      <c r="D60" s="11">
        <f t="shared" si="11"/>
        <v>132.25299999999999</v>
      </c>
      <c r="E60" s="20"/>
      <c r="F60" s="19"/>
    </row>
    <row r="61" spans="1:11" ht="15.75" thickBot="1" x14ac:dyDescent="0.3">
      <c r="A61" s="47" t="s">
        <v>17</v>
      </c>
      <c r="B61" s="13">
        <v>122.724</v>
      </c>
      <c r="C61" s="32">
        <f t="shared" si="10"/>
        <v>132.27600000000001</v>
      </c>
      <c r="D61" s="31">
        <f t="shared" si="11"/>
        <v>101.798</v>
      </c>
      <c r="E61" s="58" t="s">
        <v>19</v>
      </c>
      <c r="F61" s="19"/>
    </row>
    <row r="62" spans="1:11" x14ac:dyDescent="0.25">
      <c r="E62" s="20"/>
      <c r="F62" s="19"/>
    </row>
    <row r="63" spans="1:11" x14ac:dyDescent="0.25">
      <c r="A63" s="43"/>
      <c r="B63" s="44"/>
      <c r="C63" s="44"/>
      <c r="D63" s="44"/>
      <c r="E63" s="19"/>
      <c r="F63" s="19"/>
      <c r="J63" s="1"/>
    </row>
    <row r="64" spans="1:11" x14ac:dyDescent="0.25">
      <c r="A64" s="20"/>
      <c r="B64" s="20"/>
      <c r="C64" s="23"/>
      <c r="D64" s="23"/>
      <c r="E64" s="19"/>
      <c r="F64" s="19"/>
      <c r="J64" s="5"/>
      <c r="K64" s="5"/>
    </row>
    <row r="65" spans="1:12" x14ac:dyDescent="0.25">
      <c r="A65" s="20"/>
      <c r="B65" s="19"/>
      <c r="C65" s="20"/>
      <c r="D65" s="20"/>
      <c r="E65" s="19"/>
      <c r="F65" s="19"/>
      <c r="J65" s="5"/>
    </row>
    <row r="66" spans="1:12" x14ac:dyDescent="0.25">
      <c r="A66" s="20"/>
      <c r="B66" s="19"/>
      <c r="C66" s="20"/>
      <c r="D66" s="20"/>
      <c r="E66" s="19"/>
      <c r="F66" s="19"/>
      <c r="J66" s="5"/>
    </row>
    <row r="67" spans="1:12" x14ac:dyDescent="0.25">
      <c r="A67" s="20"/>
      <c r="B67" s="19"/>
      <c r="C67" s="20"/>
      <c r="D67" s="20"/>
      <c r="E67" s="19"/>
      <c r="F67" s="19"/>
      <c r="J67" s="5"/>
    </row>
    <row r="68" spans="1:12" x14ac:dyDescent="0.25">
      <c r="A68" s="20"/>
      <c r="B68" s="19"/>
      <c r="C68" s="20"/>
      <c r="D68" s="20"/>
      <c r="E68" s="24"/>
      <c r="F68" s="19"/>
    </row>
    <row r="69" spans="1:12" x14ac:dyDescent="0.25">
      <c r="A69" s="20"/>
      <c r="B69" s="19"/>
      <c r="C69" s="20"/>
      <c r="D69" s="19"/>
      <c r="E69" s="24"/>
      <c r="F69" s="19"/>
      <c r="L69" s="5"/>
    </row>
    <row r="70" spans="1:12" x14ac:dyDescent="0.25">
      <c r="A70" s="19"/>
      <c r="B70" s="19"/>
      <c r="C70" s="19"/>
      <c r="D70" s="19"/>
      <c r="E70" s="19"/>
      <c r="F70" s="19"/>
      <c r="L70" s="5"/>
    </row>
    <row r="71" spans="1:12" x14ac:dyDescent="0.25">
      <c r="A71" s="19"/>
      <c r="B71" s="19"/>
      <c r="C71" s="19"/>
      <c r="D71" s="19"/>
      <c r="E71" s="19"/>
      <c r="F71" s="19"/>
      <c r="L71" s="5"/>
    </row>
    <row r="72" spans="1:12" x14ac:dyDescent="0.25">
      <c r="A72" s="19"/>
      <c r="B72" s="19"/>
      <c r="C72" s="19"/>
      <c r="D72" s="19"/>
      <c r="E72" s="19"/>
      <c r="F72" s="19"/>
      <c r="L72" s="5"/>
    </row>
  </sheetData>
  <mergeCells count="7">
    <mergeCell ref="A63:D63"/>
    <mergeCell ref="A1:D1"/>
    <mergeCell ref="A11:D11"/>
    <mergeCell ref="A22:D22"/>
    <mergeCell ref="A32:D32"/>
    <mergeCell ref="A43:D43"/>
    <mergeCell ref="A53:D5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E6A0-2B19-4F49-8FDA-6EEAFF4D59F3}">
  <dimension ref="A1:Y72"/>
  <sheetViews>
    <sheetView tabSelected="1" topLeftCell="G1" zoomScale="90" zoomScaleNormal="90" workbookViewId="0">
      <selection activeCell="R27" sqref="R27"/>
    </sheetView>
  </sheetViews>
  <sheetFormatPr defaultRowHeight="15" x14ac:dyDescent="0.25"/>
  <cols>
    <col min="1" max="1" width="17.42578125" customWidth="1"/>
    <col min="2" max="2" width="17.28515625" customWidth="1"/>
    <col min="3" max="3" width="18.5703125" customWidth="1"/>
    <col min="4" max="4" width="21.5703125" bestFit="1" customWidth="1"/>
    <col min="5" max="5" width="14.5703125" customWidth="1"/>
    <col min="6" max="6" width="14.42578125" customWidth="1"/>
    <col min="7" max="7" width="17.85546875" customWidth="1"/>
    <col min="8" max="8" width="19.5703125" bestFit="1" customWidth="1"/>
    <col min="9" max="9" width="13" customWidth="1"/>
    <col min="10" max="10" width="12.5703125" bestFit="1" customWidth="1"/>
    <col min="11" max="11" width="14.140625" customWidth="1"/>
    <col min="12" max="12" width="13.140625" bestFit="1" customWidth="1"/>
    <col min="13" max="13" width="12.85546875" customWidth="1"/>
    <col min="14" max="14" width="12.140625" customWidth="1"/>
    <col min="17" max="17" width="13.28515625" customWidth="1"/>
    <col min="18" max="18" width="14.42578125" customWidth="1"/>
    <col min="19" max="19" width="13.85546875" customWidth="1"/>
    <col min="20" max="20" width="15" bestFit="1" customWidth="1"/>
    <col min="21" max="21" width="15.85546875" bestFit="1" customWidth="1"/>
    <col min="22" max="22" width="15" customWidth="1"/>
    <col min="23" max="23" width="17.7109375" customWidth="1"/>
    <col min="24" max="24" width="16.42578125" customWidth="1"/>
  </cols>
  <sheetData>
    <row r="1" spans="1:25" ht="15.75" thickBot="1" x14ac:dyDescent="0.3">
      <c r="A1" s="40" t="s">
        <v>8</v>
      </c>
      <c r="B1" s="41"/>
      <c r="C1" s="41"/>
      <c r="D1" s="42"/>
      <c r="E1" s="1"/>
      <c r="F1" s="16"/>
      <c r="G1" s="16"/>
      <c r="H1" s="16"/>
      <c r="I1" s="16"/>
      <c r="J1" s="16"/>
      <c r="K1" s="16"/>
      <c r="P1" s="19"/>
      <c r="Q1" s="19"/>
      <c r="R1" s="37"/>
      <c r="S1" s="55" t="s">
        <v>12</v>
      </c>
      <c r="T1" s="55" t="s">
        <v>13</v>
      </c>
      <c r="U1" s="55" t="s">
        <v>14</v>
      </c>
      <c r="V1" s="38" t="s">
        <v>15</v>
      </c>
      <c r="W1" s="38" t="s">
        <v>16</v>
      </c>
      <c r="X1" s="56" t="s">
        <v>17</v>
      </c>
      <c r="Y1" s="16"/>
    </row>
    <row r="2" spans="1:25" x14ac:dyDescent="0.25">
      <c r="A2" s="4">
        <v>1</v>
      </c>
      <c r="B2" s="17" t="s">
        <v>1</v>
      </c>
      <c r="C2" s="18" t="s">
        <v>2</v>
      </c>
      <c r="D2" s="6" t="s">
        <v>3</v>
      </c>
      <c r="E2" s="25"/>
      <c r="F2" s="16"/>
      <c r="G2" s="7">
        <v>1</v>
      </c>
      <c r="H2" s="2" t="s">
        <v>8</v>
      </c>
      <c r="I2" s="2" t="s">
        <v>4</v>
      </c>
      <c r="J2" s="3" t="s">
        <v>5</v>
      </c>
      <c r="K2" s="16"/>
      <c r="P2" s="19"/>
      <c r="Q2" s="19"/>
      <c r="R2" s="35">
        <v>1</v>
      </c>
      <c r="S2" s="19">
        <f>J3</f>
        <v>2.6542243174736524E-2</v>
      </c>
      <c r="T2" s="19">
        <f>J4</f>
        <v>1.1888584388584396</v>
      </c>
      <c r="U2" s="19">
        <f>J5</f>
        <v>0</v>
      </c>
      <c r="V2" s="19">
        <f>J6</f>
        <v>0.88251447837080943</v>
      </c>
      <c r="W2" s="19">
        <f>J7</f>
        <v>2.1219662436860968E-2</v>
      </c>
      <c r="X2" s="46">
        <f>J8</f>
        <v>0.50329532377863795</v>
      </c>
    </row>
    <row r="3" spans="1:25" x14ac:dyDescent="0.25">
      <c r="A3" s="10" t="s">
        <v>6</v>
      </c>
      <c r="B3" s="19"/>
      <c r="C3" s="17">
        <f>255-B3</f>
        <v>255</v>
      </c>
      <c r="D3" s="11">
        <f>C3-$C$3</f>
        <v>0</v>
      </c>
      <c r="E3" s="5"/>
      <c r="F3" s="16"/>
      <c r="G3" s="12" t="s">
        <v>12</v>
      </c>
      <c r="H3" s="17">
        <f>D4</f>
        <v>1.6440000000000055</v>
      </c>
      <c r="I3" s="16">
        <f>D14</f>
        <v>61.938999999999993</v>
      </c>
      <c r="J3" s="9">
        <f>H3/I3</f>
        <v>2.6542243174736524E-2</v>
      </c>
      <c r="K3" s="16"/>
      <c r="P3" s="19"/>
      <c r="Q3" s="19"/>
      <c r="R3" s="35">
        <v>2</v>
      </c>
      <c r="S3" s="19">
        <f>J24</f>
        <v>0.13030798622166909</v>
      </c>
      <c r="T3" s="19">
        <f>J25</f>
        <v>1.2837559972583963</v>
      </c>
      <c r="U3" s="19">
        <f>J26</f>
        <v>0.10888513579096527</v>
      </c>
      <c r="V3" s="19">
        <f>J27</f>
        <v>1.2625890444608203</v>
      </c>
      <c r="W3" s="19">
        <f>J28</f>
        <v>8.74563290463332E-2</v>
      </c>
      <c r="X3" s="46">
        <f>J29</f>
        <v>0.56340593802670824</v>
      </c>
    </row>
    <row r="4" spans="1:25" x14ac:dyDescent="0.25">
      <c r="A4" s="12" t="s">
        <v>12</v>
      </c>
      <c r="B4" s="20">
        <v>253.245</v>
      </c>
      <c r="C4" s="17">
        <f t="shared" ref="C4:C9" si="0">255-B4</f>
        <v>1.7549999999999955</v>
      </c>
      <c r="D4" s="11">
        <f>C4-H10</f>
        <v>1.6440000000000055</v>
      </c>
      <c r="E4" s="5"/>
      <c r="F4" s="16"/>
      <c r="G4" s="12" t="s">
        <v>13</v>
      </c>
      <c r="H4" s="16">
        <f>D5</f>
        <v>50.322000000000003</v>
      </c>
      <c r="I4" s="16">
        <f>D15</f>
        <v>42.327999999999975</v>
      </c>
      <c r="J4" s="9">
        <f>H4/I4</f>
        <v>1.1888584388584396</v>
      </c>
      <c r="K4" s="16"/>
      <c r="P4" s="19"/>
      <c r="Q4" s="19"/>
      <c r="R4" s="35">
        <v>3</v>
      </c>
      <c r="S4" s="19">
        <f>J45</f>
        <v>4.9717994673796678E-3</v>
      </c>
      <c r="T4" s="19">
        <f>J46</f>
        <v>0.61867577680169183</v>
      </c>
      <c r="U4" s="19">
        <f>J47</f>
        <v>1.2334118689462362E-3</v>
      </c>
      <c r="V4" s="19">
        <f>J48</f>
        <v>1.5662930852188621</v>
      </c>
      <c r="W4" s="19">
        <f>J49</f>
        <v>1.2678516300647419E-2</v>
      </c>
      <c r="X4" s="46">
        <f>J50</f>
        <v>0.32966626246097946</v>
      </c>
    </row>
    <row r="5" spans="1:25" ht="15.75" thickBot="1" x14ac:dyDescent="0.3">
      <c r="A5" s="12" t="s">
        <v>13</v>
      </c>
      <c r="B5" s="19">
        <v>201.672</v>
      </c>
      <c r="C5" s="17">
        <f t="shared" si="0"/>
        <v>53.328000000000003</v>
      </c>
      <c r="D5" s="11">
        <f>C5-H11</f>
        <v>50.322000000000003</v>
      </c>
      <c r="E5" s="5"/>
      <c r="F5" s="16"/>
      <c r="G5" s="26" t="s">
        <v>14</v>
      </c>
      <c r="H5" s="16">
        <f>D6</f>
        <v>0</v>
      </c>
      <c r="I5" s="16">
        <f>D16</f>
        <v>174.31199999999998</v>
      </c>
      <c r="J5" s="9">
        <f t="shared" ref="J5:J8" si="1">H5/I5</f>
        <v>0</v>
      </c>
      <c r="K5" s="16"/>
      <c r="P5" s="19"/>
      <c r="Q5" s="19"/>
      <c r="R5" s="36" t="s">
        <v>9</v>
      </c>
      <c r="S5" s="29">
        <f>AVERAGE(S2:S4)</f>
        <v>5.3940676287928424E-2</v>
      </c>
      <c r="T5" s="29">
        <f t="shared" ref="T5:X5" si="2">AVERAGE(T2:T4)</f>
        <v>1.0304300709728427</v>
      </c>
      <c r="U5" s="29">
        <f t="shared" si="2"/>
        <v>3.6706182553303837E-2</v>
      </c>
      <c r="V5" s="29">
        <f t="shared" si="2"/>
        <v>1.2371322026834972</v>
      </c>
      <c r="W5" s="29">
        <f t="shared" si="2"/>
        <v>4.0451502594613865E-2</v>
      </c>
      <c r="X5" s="34">
        <f t="shared" si="2"/>
        <v>0.46545584142210855</v>
      </c>
    </row>
    <row r="6" spans="1:25" x14ac:dyDescent="0.25">
      <c r="A6" s="26" t="s">
        <v>14</v>
      </c>
      <c r="B6" s="57">
        <v>250.142</v>
      </c>
      <c r="C6" s="17">
        <f t="shared" si="0"/>
        <v>4.8580000000000041</v>
      </c>
      <c r="D6" s="11">
        <f>C6-C6</f>
        <v>0</v>
      </c>
      <c r="E6" s="5"/>
      <c r="F6" s="19"/>
      <c r="G6" s="27" t="s">
        <v>15</v>
      </c>
      <c r="H6" s="19">
        <f>D7</f>
        <v>64.915999999999997</v>
      </c>
      <c r="I6" s="19">
        <f>D17</f>
        <v>73.557999999999993</v>
      </c>
      <c r="J6" s="9">
        <f t="shared" si="1"/>
        <v>0.88251447837080943</v>
      </c>
      <c r="K6" s="19"/>
      <c r="N6" s="15"/>
      <c r="P6" s="19"/>
      <c r="Q6" s="19"/>
      <c r="R6" s="19"/>
      <c r="S6" s="19"/>
      <c r="T6" s="19"/>
    </row>
    <row r="7" spans="1:25" x14ac:dyDescent="0.25">
      <c r="A7" s="27" t="s">
        <v>15</v>
      </c>
      <c r="B7" s="20">
        <v>186.989</v>
      </c>
      <c r="C7" s="17">
        <f t="shared" si="0"/>
        <v>68.010999999999996</v>
      </c>
      <c r="D7" s="11">
        <f>C7-H13</f>
        <v>64.915999999999997</v>
      </c>
      <c r="E7" s="5"/>
      <c r="F7" s="19"/>
      <c r="G7" s="45" t="s">
        <v>16</v>
      </c>
      <c r="H7" s="19">
        <f>D8</f>
        <v>4.3060000000000116</v>
      </c>
      <c r="I7" s="19">
        <f>D18</f>
        <v>202.92499999999998</v>
      </c>
      <c r="J7" s="46">
        <f t="shared" si="1"/>
        <v>2.1219662436860968E-2</v>
      </c>
      <c r="K7" s="19"/>
      <c r="P7" s="19"/>
      <c r="Q7" s="19"/>
      <c r="R7" s="39" t="s">
        <v>10</v>
      </c>
      <c r="S7" s="39"/>
      <c r="T7" s="19"/>
    </row>
    <row r="8" spans="1:25" ht="15.75" thickBot="1" x14ac:dyDescent="0.3">
      <c r="A8" s="45" t="s">
        <v>16</v>
      </c>
      <c r="B8" s="20">
        <v>240.619</v>
      </c>
      <c r="C8" s="17">
        <f t="shared" si="0"/>
        <v>14.381</v>
      </c>
      <c r="D8" s="9">
        <f>C8-H14</f>
        <v>4.3060000000000116</v>
      </c>
      <c r="E8" s="5"/>
      <c r="F8" s="19"/>
      <c r="G8" s="47" t="s">
        <v>17</v>
      </c>
      <c r="H8" s="28">
        <f>D9</f>
        <v>19.244</v>
      </c>
      <c r="I8" s="29">
        <f>D19</f>
        <v>38.235999999999997</v>
      </c>
      <c r="J8" s="34">
        <f t="shared" si="1"/>
        <v>0.50329532377863795</v>
      </c>
      <c r="K8" s="19"/>
      <c r="L8" s="5"/>
      <c r="P8" s="19"/>
      <c r="Q8" s="19"/>
      <c r="R8" s="19"/>
      <c r="S8" s="19"/>
      <c r="T8" s="19"/>
    </row>
    <row r="9" spans="1:25" x14ac:dyDescent="0.25">
      <c r="A9" s="52" t="s">
        <v>17</v>
      </c>
      <c r="B9" s="20">
        <v>227.839</v>
      </c>
      <c r="C9" s="17">
        <f t="shared" si="0"/>
        <v>27.161000000000001</v>
      </c>
      <c r="D9" s="9">
        <f>C9-H15</f>
        <v>19.244</v>
      </c>
      <c r="E9" s="5"/>
      <c r="F9" s="19"/>
      <c r="G9" s="20"/>
      <c r="I9" s="19"/>
      <c r="J9" s="19"/>
      <c r="K9" s="19"/>
      <c r="L9" s="5"/>
    </row>
    <row r="10" spans="1:25" x14ac:dyDescent="0.25">
      <c r="A10" s="8"/>
      <c r="B10" s="16"/>
      <c r="C10" s="16"/>
      <c r="D10" s="9"/>
      <c r="E10" s="5"/>
      <c r="F10" s="19">
        <v>1</v>
      </c>
      <c r="G10" s="19">
        <v>254.88900000000001</v>
      </c>
      <c r="H10">
        <f>255-G10</f>
        <v>0.11099999999999</v>
      </c>
      <c r="I10" s="19"/>
      <c r="J10" s="19"/>
      <c r="K10" s="19"/>
      <c r="L10" s="5"/>
    </row>
    <row r="11" spans="1:25" x14ac:dyDescent="0.25">
      <c r="A11" s="48" t="s">
        <v>4</v>
      </c>
      <c r="B11" s="49"/>
      <c r="C11" s="49"/>
      <c r="D11" s="50"/>
      <c r="E11" s="5"/>
      <c r="F11" s="19">
        <v>2</v>
      </c>
      <c r="G11">
        <v>251.994</v>
      </c>
      <c r="H11">
        <f t="shared" ref="H11:H15" si="3">255-G11</f>
        <v>3.0060000000000002</v>
      </c>
      <c r="I11" s="19"/>
      <c r="J11" s="19"/>
      <c r="K11" s="19"/>
      <c r="L11" s="5"/>
    </row>
    <row r="12" spans="1:25" x14ac:dyDescent="0.25">
      <c r="A12" s="10"/>
      <c r="B12" s="17" t="s">
        <v>1</v>
      </c>
      <c r="C12" s="18" t="s">
        <v>2</v>
      </c>
      <c r="D12" s="6" t="s">
        <v>3</v>
      </c>
      <c r="E12" s="5"/>
      <c r="F12" s="19">
        <v>3</v>
      </c>
      <c r="G12">
        <v>249.31</v>
      </c>
      <c r="H12">
        <f t="shared" si="3"/>
        <v>5.6899999999999977</v>
      </c>
      <c r="I12" s="19"/>
      <c r="J12" s="19"/>
      <c r="K12" s="19"/>
    </row>
    <row r="13" spans="1:25" x14ac:dyDescent="0.25">
      <c r="A13" s="10" t="s">
        <v>6</v>
      </c>
      <c r="B13" s="19">
        <v>254.95</v>
      </c>
      <c r="C13" s="17">
        <f>255-B13</f>
        <v>5.0000000000011369E-2</v>
      </c>
      <c r="D13" s="11">
        <f>C13-$C$13</f>
        <v>0</v>
      </c>
      <c r="E13" s="20"/>
      <c r="F13" s="19">
        <v>4</v>
      </c>
      <c r="G13">
        <v>251.905</v>
      </c>
      <c r="H13">
        <f t="shared" si="3"/>
        <v>3.0949999999999989</v>
      </c>
      <c r="I13" s="19"/>
      <c r="J13" s="19"/>
      <c r="K13" s="19"/>
    </row>
    <row r="14" spans="1:25" x14ac:dyDescent="0.25">
      <c r="A14" s="12" t="s">
        <v>12</v>
      </c>
      <c r="B14" s="20">
        <v>193.011</v>
      </c>
      <c r="C14" s="17">
        <f>255-B14</f>
        <v>61.989000000000004</v>
      </c>
      <c r="D14" s="11">
        <f>C14-$C$13</f>
        <v>61.938999999999993</v>
      </c>
      <c r="E14" s="21"/>
      <c r="F14" s="19">
        <v>5</v>
      </c>
      <c r="G14">
        <v>244.92500000000001</v>
      </c>
      <c r="H14">
        <f t="shared" si="3"/>
        <v>10.074999999999989</v>
      </c>
      <c r="I14" s="19"/>
      <c r="J14" s="19"/>
      <c r="K14" s="19"/>
    </row>
    <row r="15" spans="1:25" x14ac:dyDescent="0.25">
      <c r="A15" s="12" t="s">
        <v>13</v>
      </c>
      <c r="B15" s="19">
        <v>212.62200000000001</v>
      </c>
      <c r="C15" s="17">
        <f>255-B15</f>
        <v>42.377999999999986</v>
      </c>
      <c r="D15" s="11">
        <f>C15-$C$13</f>
        <v>42.327999999999975</v>
      </c>
      <c r="E15" s="33"/>
      <c r="F15" s="19">
        <v>6</v>
      </c>
      <c r="G15">
        <v>247.083</v>
      </c>
      <c r="H15">
        <f t="shared" si="3"/>
        <v>7.9170000000000016</v>
      </c>
      <c r="I15" s="19"/>
      <c r="J15" s="19"/>
      <c r="K15" s="19"/>
    </row>
    <row r="16" spans="1:25" x14ac:dyDescent="0.25">
      <c r="A16" s="26" t="s">
        <v>14</v>
      </c>
      <c r="B16" s="57">
        <v>80.638000000000005</v>
      </c>
      <c r="C16" s="16">
        <f>255-B16</f>
        <v>174.36199999999999</v>
      </c>
      <c r="D16" s="11">
        <f>C16-$C$13</f>
        <v>174.31199999999998</v>
      </c>
      <c r="E16" s="20"/>
      <c r="F16" s="19"/>
      <c r="H16" s="19"/>
      <c r="I16" s="19"/>
      <c r="J16" s="19"/>
      <c r="K16" s="19"/>
    </row>
    <row r="17" spans="1:14" x14ac:dyDescent="0.25">
      <c r="A17" s="27" t="s">
        <v>15</v>
      </c>
      <c r="B17" s="20">
        <v>181.392</v>
      </c>
      <c r="C17" s="51">
        <f>255-B17</f>
        <v>73.608000000000004</v>
      </c>
      <c r="D17" s="11">
        <f>C17-$C$13</f>
        <v>73.557999999999993</v>
      </c>
      <c r="E17" s="20"/>
      <c r="F17" s="19"/>
    </row>
    <row r="18" spans="1:14" x14ac:dyDescent="0.25">
      <c r="A18" s="45" t="s">
        <v>16</v>
      </c>
      <c r="B18" s="20">
        <v>52.024999999999999</v>
      </c>
      <c r="C18" s="51">
        <f t="shared" ref="C18:C19" si="4">255-B18</f>
        <v>202.97499999999999</v>
      </c>
      <c r="D18" s="11">
        <f>C18-$C$13</f>
        <v>202.92499999999998</v>
      </c>
      <c r="E18" s="20"/>
    </row>
    <row r="19" spans="1:14" ht="15.75" thickBot="1" x14ac:dyDescent="0.3">
      <c r="A19" s="47" t="s">
        <v>17</v>
      </c>
      <c r="B19" s="28">
        <v>216.76400000000001</v>
      </c>
      <c r="C19" s="30">
        <f t="shared" si="4"/>
        <v>38.23599999999999</v>
      </c>
      <c r="D19" s="54">
        <v>38.235999999999997</v>
      </c>
      <c r="E19" s="58" t="s">
        <v>18</v>
      </c>
    </row>
    <row r="20" spans="1:14" x14ac:dyDescent="0.25">
      <c r="E20" s="20"/>
    </row>
    <row r="21" spans="1:14" ht="15.75" thickBot="1" x14ac:dyDescent="0.3">
      <c r="E21" s="20"/>
    </row>
    <row r="22" spans="1:14" ht="15.75" thickBot="1" x14ac:dyDescent="0.3">
      <c r="A22" s="40" t="s">
        <v>8</v>
      </c>
      <c r="B22" s="41"/>
      <c r="C22" s="41"/>
      <c r="D22" s="42"/>
      <c r="E22" s="1"/>
    </row>
    <row r="23" spans="1:14" x14ac:dyDescent="0.25">
      <c r="A23" s="4">
        <v>2</v>
      </c>
      <c r="B23" s="17" t="s">
        <v>1</v>
      </c>
      <c r="C23" s="18" t="s">
        <v>2</v>
      </c>
      <c r="D23" s="6" t="s">
        <v>3</v>
      </c>
      <c r="E23" s="25"/>
      <c r="G23" s="7">
        <v>2</v>
      </c>
      <c r="H23" s="2" t="s">
        <v>8</v>
      </c>
      <c r="I23" s="2" t="s">
        <v>4</v>
      </c>
      <c r="J23" s="3" t="s">
        <v>5</v>
      </c>
      <c r="N23" s="15"/>
    </row>
    <row r="24" spans="1:14" x14ac:dyDescent="0.25">
      <c r="A24" s="10" t="s">
        <v>6</v>
      </c>
      <c r="B24" s="19"/>
      <c r="C24" s="17">
        <f>255-B24</f>
        <v>255</v>
      </c>
      <c r="D24" s="11">
        <f>C24-$C$3</f>
        <v>0</v>
      </c>
      <c r="E24" s="5"/>
      <c r="G24" s="12" t="s">
        <v>12</v>
      </c>
      <c r="H24" s="17">
        <f>D25</f>
        <v>18.007000000000005</v>
      </c>
      <c r="I24" s="16">
        <f>D35</f>
        <v>138.18799999999999</v>
      </c>
      <c r="J24" s="9">
        <f>H24/I24</f>
        <v>0.13030798622166909</v>
      </c>
    </row>
    <row r="25" spans="1:14" x14ac:dyDescent="0.25">
      <c r="A25" s="12" t="s">
        <v>12</v>
      </c>
      <c r="B25">
        <v>229.00299999999999</v>
      </c>
      <c r="C25" s="17">
        <f t="shared" ref="C25:C30" si="5">255-B25</f>
        <v>25.997000000000014</v>
      </c>
      <c r="D25" s="11">
        <f>C25-H31</f>
        <v>18.007000000000005</v>
      </c>
      <c r="E25" s="5"/>
      <c r="G25" s="12" t="s">
        <v>13</v>
      </c>
      <c r="H25" s="16">
        <f>D26</f>
        <v>131.11000000000001</v>
      </c>
      <c r="I25" s="16">
        <f>D36</f>
        <v>102.13</v>
      </c>
      <c r="J25" s="9">
        <f>H25/I25</f>
        <v>1.2837559972583963</v>
      </c>
    </row>
    <row r="26" spans="1:14" x14ac:dyDescent="0.25">
      <c r="A26" s="12" t="s">
        <v>13</v>
      </c>
      <c r="B26">
        <v>118.464</v>
      </c>
      <c r="C26" s="17">
        <f t="shared" si="5"/>
        <v>136.536</v>
      </c>
      <c r="D26" s="11">
        <f>C26-H32</f>
        <v>131.11000000000001</v>
      </c>
      <c r="E26" s="5"/>
      <c r="G26" s="26" t="s">
        <v>14</v>
      </c>
      <c r="H26" s="16">
        <f>D27</f>
        <v>11.217999999999989</v>
      </c>
      <c r="I26" s="16">
        <f>D37</f>
        <v>103.02600000000001</v>
      </c>
      <c r="J26" s="9">
        <f t="shared" ref="J26:J29" si="6">H26/I26</f>
        <v>0.10888513579096527</v>
      </c>
    </row>
    <row r="27" spans="1:14" x14ac:dyDescent="0.25">
      <c r="A27" s="26" t="s">
        <v>14</v>
      </c>
      <c r="B27">
        <v>240.57900000000001</v>
      </c>
      <c r="C27" s="17">
        <f t="shared" si="5"/>
        <v>14.420999999999992</v>
      </c>
      <c r="D27" s="11">
        <f>C27-H33</f>
        <v>11.217999999999989</v>
      </c>
      <c r="E27" s="5"/>
      <c r="F27" s="19"/>
      <c r="G27" s="27" t="s">
        <v>15</v>
      </c>
      <c r="H27" s="19">
        <f>D28</f>
        <v>179.9</v>
      </c>
      <c r="I27" s="19">
        <f>D38</f>
        <v>142.48500000000001</v>
      </c>
      <c r="J27" s="9">
        <f t="shared" si="6"/>
        <v>1.2625890444608203</v>
      </c>
      <c r="K27" s="19"/>
    </row>
    <row r="28" spans="1:14" x14ac:dyDescent="0.25">
      <c r="A28" s="27" t="s">
        <v>15</v>
      </c>
      <c r="B28">
        <v>69.953999999999994</v>
      </c>
      <c r="C28" s="17">
        <f t="shared" si="5"/>
        <v>185.04599999999999</v>
      </c>
      <c r="D28" s="11">
        <f>C28-H34</f>
        <v>179.9</v>
      </c>
      <c r="E28" s="5"/>
      <c r="F28" s="19"/>
      <c r="G28" s="45" t="s">
        <v>16</v>
      </c>
      <c r="H28" s="19">
        <f>D29</f>
        <v>11.465000000000003</v>
      </c>
      <c r="I28" s="19">
        <f>D39</f>
        <v>131.09399999999999</v>
      </c>
      <c r="J28" s="46">
        <f t="shared" si="6"/>
        <v>8.74563290463332E-2</v>
      </c>
      <c r="K28" s="19"/>
      <c r="L28" s="5"/>
    </row>
    <row r="29" spans="1:14" ht="15.75" thickBot="1" x14ac:dyDescent="0.3">
      <c r="A29" s="45" t="s">
        <v>16</v>
      </c>
      <c r="B29">
        <v>235.21199999999999</v>
      </c>
      <c r="C29" s="17">
        <f t="shared" si="5"/>
        <v>19.788000000000011</v>
      </c>
      <c r="D29" s="9">
        <f>C29-H35</f>
        <v>11.465000000000003</v>
      </c>
      <c r="E29" s="5"/>
      <c r="F29" s="19"/>
      <c r="G29" s="47" t="s">
        <v>17</v>
      </c>
      <c r="H29" s="28">
        <f>D30</f>
        <v>86.911000000000001</v>
      </c>
      <c r="I29" s="29">
        <f>D40</f>
        <v>154.26</v>
      </c>
      <c r="J29" s="34">
        <f t="shared" si="6"/>
        <v>0.56340593802670824</v>
      </c>
      <c r="K29" s="19"/>
      <c r="L29" s="5"/>
    </row>
    <row r="30" spans="1:14" x14ac:dyDescent="0.25">
      <c r="A30" s="52" t="s">
        <v>17</v>
      </c>
      <c r="B30">
        <v>149.75299999999999</v>
      </c>
      <c r="C30" s="17">
        <f t="shared" si="5"/>
        <v>105.24700000000001</v>
      </c>
      <c r="D30" s="9">
        <f>C30-H36</f>
        <v>86.911000000000001</v>
      </c>
      <c r="E30" s="5"/>
      <c r="F30" s="19"/>
    </row>
    <row r="31" spans="1:14" x14ac:dyDescent="0.25">
      <c r="A31" s="8"/>
      <c r="B31" s="16"/>
      <c r="C31" s="16"/>
      <c r="D31" s="9"/>
      <c r="E31" s="5"/>
      <c r="F31" s="19">
        <v>1</v>
      </c>
      <c r="G31">
        <v>247.01</v>
      </c>
      <c r="H31">
        <f>255-G31</f>
        <v>7.9900000000000091</v>
      </c>
    </row>
    <row r="32" spans="1:14" x14ac:dyDescent="0.25">
      <c r="A32" s="48" t="s">
        <v>4</v>
      </c>
      <c r="B32" s="49"/>
      <c r="C32" s="49"/>
      <c r="D32" s="50"/>
      <c r="E32" s="5"/>
      <c r="F32">
        <v>2</v>
      </c>
      <c r="G32">
        <v>249.57400000000001</v>
      </c>
      <c r="H32">
        <f t="shared" ref="H32:H36" si="7">255-G32</f>
        <v>5.4259999999999877</v>
      </c>
    </row>
    <row r="33" spans="1:14" x14ac:dyDescent="0.25">
      <c r="A33" s="10"/>
      <c r="B33" s="17" t="s">
        <v>1</v>
      </c>
      <c r="C33" s="18" t="s">
        <v>2</v>
      </c>
      <c r="D33" s="6" t="s">
        <v>3</v>
      </c>
      <c r="E33" s="5"/>
      <c r="F33">
        <v>3</v>
      </c>
      <c r="G33">
        <v>251.797</v>
      </c>
      <c r="H33">
        <f t="shared" si="7"/>
        <v>3.203000000000003</v>
      </c>
    </row>
    <row r="34" spans="1:14" x14ac:dyDescent="0.25">
      <c r="A34" s="10" t="s">
        <v>6</v>
      </c>
      <c r="B34" s="16">
        <v>255</v>
      </c>
      <c r="C34" s="17">
        <f>255-B34</f>
        <v>0</v>
      </c>
      <c r="D34" s="11">
        <f>C34-$C$34</f>
        <v>0</v>
      </c>
      <c r="E34" s="20"/>
      <c r="F34" s="19">
        <v>4</v>
      </c>
      <c r="G34">
        <v>249.85400000000001</v>
      </c>
      <c r="H34">
        <f t="shared" si="7"/>
        <v>5.1459999999999866</v>
      </c>
    </row>
    <row r="35" spans="1:14" x14ac:dyDescent="0.25">
      <c r="A35" s="12" t="s">
        <v>12</v>
      </c>
      <c r="B35" s="16">
        <v>116.812</v>
      </c>
      <c r="C35" s="17">
        <f>255-B35</f>
        <v>138.18799999999999</v>
      </c>
      <c r="D35" s="11">
        <f t="shared" ref="D35:D40" si="8">C35-$C$34</f>
        <v>138.18799999999999</v>
      </c>
      <c r="E35" s="21"/>
      <c r="F35" s="19">
        <v>5</v>
      </c>
      <c r="G35">
        <v>246.67699999999999</v>
      </c>
      <c r="H35">
        <f t="shared" si="7"/>
        <v>8.3230000000000075</v>
      </c>
    </row>
    <row r="36" spans="1:14" x14ac:dyDescent="0.25">
      <c r="A36" s="12" t="s">
        <v>13</v>
      </c>
      <c r="B36" s="16">
        <v>152.87</v>
      </c>
      <c r="C36" s="17">
        <f>255-B36</f>
        <v>102.13</v>
      </c>
      <c r="D36" s="11">
        <f t="shared" si="8"/>
        <v>102.13</v>
      </c>
      <c r="E36" s="33"/>
      <c r="F36">
        <v>6</v>
      </c>
      <c r="G36">
        <v>236.66399999999999</v>
      </c>
      <c r="H36">
        <f t="shared" si="7"/>
        <v>18.336000000000013</v>
      </c>
    </row>
    <row r="37" spans="1:14" x14ac:dyDescent="0.25">
      <c r="A37" s="26" t="s">
        <v>14</v>
      </c>
      <c r="B37" s="16">
        <v>151.97399999999999</v>
      </c>
      <c r="C37" s="16">
        <f>255-B37</f>
        <v>103.02600000000001</v>
      </c>
      <c r="D37" s="11">
        <f t="shared" si="8"/>
        <v>103.02600000000001</v>
      </c>
      <c r="E37" s="20"/>
    </row>
    <row r="38" spans="1:14" x14ac:dyDescent="0.25">
      <c r="A38" s="27" t="s">
        <v>15</v>
      </c>
      <c r="B38" s="16">
        <v>112.515</v>
      </c>
      <c r="C38" s="51">
        <f>255-B38</f>
        <v>142.48500000000001</v>
      </c>
      <c r="D38" s="11">
        <f t="shared" si="8"/>
        <v>142.48500000000001</v>
      </c>
      <c r="E38" s="20"/>
    </row>
    <row r="39" spans="1:14" x14ac:dyDescent="0.25">
      <c r="A39" s="45" t="s">
        <v>16</v>
      </c>
      <c r="B39" s="16">
        <v>123.90600000000001</v>
      </c>
      <c r="C39" s="51">
        <f t="shared" ref="C39:C40" si="9">255-B39</f>
        <v>131.09399999999999</v>
      </c>
      <c r="D39" s="11">
        <f t="shared" si="8"/>
        <v>131.09399999999999</v>
      </c>
      <c r="E39" s="20"/>
    </row>
    <row r="40" spans="1:14" ht="15.75" thickBot="1" x14ac:dyDescent="0.3">
      <c r="A40" s="47" t="s">
        <v>17</v>
      </c>
      <c r="B40" s="13">
        <v>100.74</v>
      </c>
      <c r="C40" s="30">
        <f t="shared" si="9"/>
        <v>154.26</v>
      </c>
      <c r="D40" s="31">
        <f t="shared" si="8"/>
        <v>154.26</v>
      </c>
      <c r="E40" s="58" t="s">
        <v>11</v>
      </c>
    </row>
    <row r="41" spans="1:14" x14ac:dyDescent="0.25">
      <c r="E41" s="20"/>
      <c r="N41" s="15"/>
    </row>
    <row r="42" spans="1:14" ht="15.75" thickBot="1" x14ac:dyDescent="0.3">
      <c r="A42" s="20"/>
      <c r="B42" s="19"/>
      <c r="C42" s="20"/>
      <c r="D42" s="20"/>
      <c r="E42" s="20"/>
    </row>
    <row r="43" spans="1:14" ht="15.75" thickBot="1" x14ac:dyDescent="0.3">
      <c r="A43" s="40" t="s">
        <v>8</v>
      </c>
      <c r="B43" s="41"/>
      <c r="C43" s="41"/>
      <c r="D43" s="42"/>
      <c r="E43" s="1"/>
    </row>
    <row r="44" spans="1:14" x14ac:dyDescent="0.25">
      <c r="A44" s="4">
        <v>3</v>
      </c>
      <c r="B44" s="17" t="s">
        <v>1</v>
      </c>
      <c r="C44" s="18" t="s">
        <v>2</v>
      </c>
      <c r="D44" s="6" t="s">
        <v>3</v>
      </c>
      <c r="E44" s="25"/>
      <c r="G44" s="7">
        <v>3</v>
      </c>
      <c r="H44" s="2" t="s">
        <v>8</v>
      </c>
      <c r="I44" s="2" t="s">
        <v>4</v>
      </c>
      <c r="J44" s="3" t="s">
        <v>5</v>
      </c>
      <c r="L44" s="5"/>
    </row>
    <row r="45" spans="1:14" x14ac:dyDescent="0.25">
      <c r="A45" s="10" t="s">
        <v>6</v>
      </c>
      <c r="B45" s="19"/>
      <c r="C45" s="17"/>
      <c r="D45" s="11"/>
      <c r="E45" s="5"/>
      <c r="G45" s="12" t="s">
        <v>12</v>
      </c>
      <c r="H45" s="17">
        <f>D46</f>
        <v>0.49100000000001387</v>
      </c>
      <c r="I45" s="16">
        <f>D56</f>
        <v>98.757000000000005</v>
      </c>
      <c r="J45" s="9">
        <f>H45/I45</f>
        <v>4.9717994673796678E-3</v>
      </c>
      <c r="L45" s="5"/>
    </row>
    <row r="46" spans="1:14" x14ac:dyDescent="0.25">
      <c r="A46" s="12" t="s">
        <v>12</v>
      </c>
      <c r="B46" s="16">
        <v>186.202</v>
      </c>
      <c r="C46" s="17">
        <f t="shared" ref="C46:C51" si="10">255-B46</f>
        <v>68.798000000000002</v>
      </c>
      <c r="D46" s="11">
        <f>C46-I52</f>
        <v>0.49100000000001387</v>
      </c>
      <c r="E46" s="5"/>
      <c r="G46" s="12" t="s">
        <v>13</v>
      </c>
      <c r="H46" s="16">
        <f>D47</f>
        <v>34.227000000000004</v>
      </c>
      <c r="I46" s="16">
        <f>D57</f>
        <v>55.323000000000008</v>
      </c>
      <c r="J46" s="9">
        <f>H46/I46</f>
        <v>0.61867577680169183</v>
      </c>
      <c r="L46" s="5"/>
    </row>
    <row r="47" spans="1:14" x14ac:dyDescent="0.25">
      <c r="A47" s="12" t="s">
        <v>13</v>
      </c>
      <c r="B47" s="16">
        <v>189.501</v>
      </c>
      <c r="C47" s="17">
        <f t="shared" si="10"/>
        <v>65.498999999999995</v>
      </c>
      <c r="D47" s="11">
        <f>C47-I53</f>
        <v>34.227000000000004</v>
      </c>
      <c r="E47" s="5"/>
      <c r="G47" s="26" t="s">
        <v>14</v>
      </c>
      <c r="H47" s="16">
        <f>D48</f>
        <v>0.24500000000000455</v>
      </c>
      <c r="I47" s="16">
        <f>D58</f>
        <v>198.636</v>
      </c>
      <c r="J47" s="9">
        <f t="shared" ref="J47:J50" si="11">H47/I47</f>
        <v>1.2334118689462362E-3</v>
      </c>
      <c r="L47" s="5"/>
    </row>
    <row r="48" spans="1:14" x14ac:dyDescent="0.25">
      <c r="A48" s="26" t="s">
        <v>14</v>
      </c>
      <c r="B48" s="16">
        <v>195.214</v>
      </c>
      <c r="C48" s="17">
        <f t="shared" si="10"/>
        <v>59.786000000000001</v>
      </c>
      <c r="D48" s="11">
        <f>C48-I54</f>
        <v>0.24500000000000455</v>
      </c>
      <c r="E48" s="5"/>
      <c r="F48" s="19"/>
      <c r="G48" s="27" t="s">
        <v>15</v>
      </c>
      <c r="H48" s="19">
        <f>D49</f>
        <v>125.91899999999998</v>
      </c>
      <c r="I48" s="19">
        <f>D59</f>
        <v>80.393000000000001</v>
      </c>
      <c r="J48" s="9">
        <f t="shared" si="11"/>
        <v>1.5662930852188621</v>
      </c>
      <c r="K48" s="19"/>
    </row>
    <row r="49" spans="1:11" x14ac:dyDescent="0.25">
      <c r="A49" s="27" t="s">
        <v>15</v>
      </c>
      <c r="B49" s="16">
        <v>95.266000000000005</v>
      </c>
      <c r="C49" s="17">
        <f t="shared" si="10"/>
        <v>159.73399999999998</v>
      </c>
      <c r="D49" s="11">
        <f>C49-I55</f>
        <v>125.91899999999998</v>
      </c>
      <c r="E49" s="5"/>
      <c r="F49" s="19"/>
      <c r="G49" s="45" t="s">
        <v>16</v>
      </c>
      <c r="H49" s="19">
        <f>D50</f>
        <v>2.9979999999999905</v>
      </c>
      <c r="I49" s="19">
        <f>D60</f>
        <v>236.46299999999999</v>
      </c>
      <c r="J49" s="46">
        <f t="shared" si="11"/>
        <v>1.2678516300647419E-2</v>
      </c>
      <c r="K49" s="19"/>
    </row>
    <row r="50" spans="1:11" ht="15.75" thickBot="1" x14ac:dyDescent="0.3">
      <c r="A50" s="45" t="s">
        <v>16</v>
      </c>
      <c r="B50" s="16">
        <v>213.077</v>
      </c>
      <c r="C50" s="17">
        <f t="shared" si="10"/>
        <v>41.923000000000002</v>
      </c>
      <c r="D50" s="11">
        <f>C50-I56</f>
        <v>2.9979999999999905</v>
      </c>
      <c r="E50" s="5"/>
      <c r="F50" s="19"/>
      <c r="G50" s="47" t="s">
        <v>17</v>
      </c>
      <c r="H50" s="28">
        <f>D51</f>
        <v>67.693999999999988</v>
      </c>
      <c r="I50" s="29">
        <f>D61</f>
        <v>205.34100000000001</v>
      </c>
      <c r="J50" s="34">
        <f t="shared" si="11"/>
        <v>0.32966626246097946</v>
      </c>
      <c r="K50" s="19"/>
    </row>
    <row r="51" spans="1:11" x14ac:dyDescent="0.25">
      <c r="A51" s="52" t="s">
        <v>17</v>
      </c>
      <c r="B51" s="16">
        <v>150.39500000000001</v>
      </c>
      <c r="C51" s="17">
        <f t="shared" si="10"/>
        <v>104.60499999999999</v>
      </c>
      <c r="D51" s="11">
        <f>C51-I57</f>
        <v>67.693999999999988</v>
      </c>
      <c r="E51" s="5"/>
      <c r="F51" s="19"/>
    </row>
    <row r="52" spans="1:11" x14ac:dyDescent="0.25">
      <c r="A52" s="8"/>
      <c r="B52" s="16"/>
      <c r="C52" s="16"/>
      <c r="D52" s="9"/>
      <c r="E52" s="5"/>
      <c r="F52" s="19"/>
      <c r="G52">
        <v>1</v>
      </c>
      <c r="H52">
        <v>186.69300000000001</v>
      </c>
      <c r="I52">
        <f>255-H52</f>
        <v>68.306999999999988</v>
      </c>
    </row>
    <row r="53" spans="1:11" x14ac:dyDescent="0.25">
      <c r="A53" s="48" t="s">
        <v>4</v>
      </c>
      <c r="B53" s="49"/>
      <c r="C53" s="49"/>
      <c r="D53" s="50"/>
      <c r="E53" s="5"/>
      <c r="F53" s="19"/>
      <c r="G53">
        <v>2</v>
      </c>
      <c r="H53">
        <v>223.72800000000001</v>
      </c>
      <c r="I53">
        <f t="shared" ref="I53:I56" si="12">255-H53</f>
        <v>31.271999999999991</v>
      </c>
    </row>
    <row r="54" spans="1:11" x14ac:dyDescent="0.25">
      <c r="A54" s="10"/>
      <c r="B54" s="17" t="s">
        <v>1</v>
      </c>
      <c r="C54" s="18" t="s">
        <v>2</v>
      </c>
      <c r="D54" s="6" t="s">
        <v>3</v>
      </c>
      <c r="E54" s="5"/>
      <c r="F54" s="19"/>
      <c r="G54">
        <v>3</v>
      </c>
      <c r="H54">
        <v>195.459</v>
      </c>
      <c r="I54">
        <f t="shared" si="12"/>
        <v>59.540999999999997</v>
      </c>
    </row>
    <row r="55" spans="1:11" x14ac:dyDescent="0.25">
      <c r="A55" s="10" t="s">
        <v>6</v>
      </c>
      <c r="B55" s="16"/>
      <c r="C55" s="17"/>
      <c r="D55" s="11"/>
      <c r="E55" s="20"/>
      <c r="F55" s="19"/>
      <c r="G55">
        <v>4</v>
      </c>
      <c r="H55">
        <v>221.185</v>
      </c>
      <c r="I55">
        <f t="shared" si="12"/>
        <v>33.814999999999998</v>
      </c>
    </row>
    <row r="56" spans="1:11" x14ac:dyDescent="0.25">
      <c r="A56" s="12" t="s">
        <v>12</v>
      </c>
      <c r="B56" s="16">
        <v>123.664</v>
      </c>
      <c r="C56" s="17">
        <f>255-B56</f>
        <v>131.33600000000001</v>
      </c>
      <c r="D56" s="11">
        <f>C56-I59</f>
        <v>98.757000000000005</v>
      </c>
      <c r="E56" s="21"/>
      <c r="F56" s="19"/>
      <c r="G56">
        <v>5</v>
      </c>
      <c r="H56">
        <v>216.07499999999999</v>
      </c>
      <c r="I56">
        <f t="shared" si="12"/>
        <v>38.925000000000011</v>
      </c>
    </row>
    <row r="57" spans="1:11" x14ac:dyDescent="0.25">
      <c r="A57" s="12" t="s">
        <v>13</v>
      </c>
      <c r="B57" s="16">
        <v>169.089</v>
      </c>
      <c r="C57" s="17">
        <f t="shared" ref="C57:C61" si="13">255-B57</f>
        <v>85.911000000000001</v>
      </c>
      <c r="D57" s="11">
        <f>C57-I60</f>
        <v>55.323000000000008</v>
      </c>
      <c r="E57" s="33"/>
      <c r="F57" s="19"/>
      <c r="G57">
        <v>6</v>
      </c>
      <c r="H57">
        <v>218.089</v>
      </c>
      <c r="I57">
        <f>255-H57</f>
        <v>36.911000000000001</v>
      </c>
    </row>
    <row r="58" spans="1:11" x14ac:dyDescent="0.25">
      <c r="A58" s="26" t="s">
        <v>14</v>
      </c>
      <c r="B58" s="16">
        <v>24.9</v>
      </c>
      <c r="C58" s="17">
        <f t="shared" si="13"/>
        <v>230.1</v>
      </c>
      <c r="D58" s="11">
        <f>C58-I61</f>
        <v>198.636</v>
      </c>
      <c r="E58" s="20"/>
      <c r="F58" s="19"/>
    </row>
    <row r="59" spans="1:11" x14ac:dyDescent="0.25">
      <c r="A59" s="27" t="s">
        <v>15</v>
      </c>
      <c r="B59" s="16">
        <v>154.12700000000001</v>
      </c>
      <c r="C59" s="17">
        <f t="shared" si="13"/>
        <v>100.87299999999999</v>
      </c>
      <c r="D59" s="11">
        <f>C59-I62</f>
        <v>80.393000000000001</v>
      </c>
      <c r="E59" s="20"/>
      <c r="F59" s="19"/>
      <c r="G59">
        <v>1</v>
      </c>
      <c r="H59">
        <v>222.42099999999999</v>
      </c>
      <c r="I59">
        <f>255-H59</f>
        <v>32.579000000000008</v>
      </c>
    </row>
    <row r="60" spans="1:11" x14ac:dyDescent="0.25">
      <c r="A60" s="45" t="s">
        <v>16</v>
      </c>
      <c r="B60" s="16">
        <v>11.348000000000001</v>
      </c>
      <c r="C60" s="17">
        <f t="shared" si="13"/>
        <v>243.65199999999999</v>
      </c>
      <c r="D60" s="53">
        <f>C60-I63</f>
        <v>236.46299999999999</v>
      </c>
      <c r="E60" s="20"/>
      <c r="F60" s="19"/>
      <c r="G60">
        <v>2</v>
      </c>
      <c r="H60">
        <v>224.41200000000001</v>
      </c>
      <c r="I60">
        <f t="shared" ref="I60:I64" si="14">255-H60</f>
        <v>30.587999999999994</v>
      </c>
    </row>
    <row r="61" spans="1:11" ht="15.75" thickBot="1" x14ac:dyDescent="0.3">
      <c r="A61" s="47" t="s">
        <v>17</v>
      </c>
      <c r="B61" s="13">
        <v>42.232999999999997</v>
      </c>
      <c r="C61" s="32">
        <f t="shared" si="13"/>
        <v>212.767</v>
      </c>
      <c r="D61" s="54">
        <f>C61-I64</f>
        <v>205.34100000000001</v>
      </c>
      <c r="E61" s="33"/>
      <c r="F61" s="19"/>
      <c r="G61">
        <v>3</v>
      </c>
      <c r="H61">
        <v>223.536</v>
      </c>
      <c r="I61">
        <f t="shared" si="14"/>
        <v>31.463999999999999</v>
      </c>
    </row>
    <row r="62" spans="1:11" x14ac:dyDescent="0.25">
      <c r="E62" s="20"/>
      <c r="F62" s="19"/>
      <c r="G62">
        <v>4</v>
      </c>
      <c r="H62">
        <v>234.52</v>
      </c>
      <c r="I62">
        <f t="shared" si="14"/>
        <v>20.47999999999999</v>
      </c>
    </row>
    <row r="63" spans="1:11" x14ac:dyDescent="0.25">
      <c r="A63" s="43"/>
      <c r="B63" s="44"/>
      <c r="C63" s="44"/>
      <c r="D63" s="44"/>
      <c r="E63" s="19"/>
      <c r="F63" s="19"/>
      <c r="G63">
        <v>5</v>
      </c>
      <c r="H63">
        <v>247.81100000000001</v>
      </c>
      <c r="I63">
        <f t="shared" si="14"/>
        <v>7.188999999999993</v>
      </c>
      <c r="J63" s="1"/>
    </row>
    <row r="64" spans="1:11" x14ac:dyDescent="0.25">
      <c r="A64" s="20"/>
      <c r="B64" s="20"/>
      <c r="C64" s="23"/>
      <c r="D64" s="23"/>
      <c r="E64" s="19"/>
      <c r="F64" s="19"/>
      <c r="G64">
        <v>6</v>
      </c>
      <c r="H64">
        <v>247.57400000000001</v>
      </c>
      <c r="I64">
        <f t="shared" si="14"/>
        <v>7.4259999999999877</v>
      </c>
      <c r="J64" s="5"/>
      <c r="K64" s="5"/>
    </row>
    <row r="65" spans="1:12" x14ac:dyDescent="0.25">
      <c r="A65" s="20"/>
      <c r="B65" s="19"/>
      <c r="C65" s="20"/>
      <c r="D65" s="20"/>
      <c r="E65" s="19"/>
      <c r="F65" s="19"/>
      <c r="J65" s="5"/>
    </row>
    <row r="66" spans="1:12" x14ac:dyDescent="0.25">
      <c r="A66" s="20"/>
      <c r="B66" s="19"/>
      <c r="C66" s="20"/>
      <c r="D66" s="20"/>
      <c r="E66" s="19"/>
      <c r="F66" s="19"/>
      <c r="J66" s="5"/>
    </row>
    <row r="67" spans="1:12" x14ac:dyDescent="0.25">
      <c r="A67" s="20"/>
      <c r="B67" s="19"/>
      <c r="C67" s="20"/>
      <c r="D67" s="20"/>
      <c r="E67" s="19"/>
      <c r="F67" s="19"/>
      <c r="J67" s="5"/>
    </row>
    <row r="68" spans="1:12" x14ac:dyDescent="0.25">
      <c r="A68" s="20"/>
      <c r="B68" s="19"/>
      <c r="C68" s="20"/>
      <c r="D68" s="20"/>
      <c r="E68" s="24"/>
      <c r="F68" s="19"/>
    </row>
    <row r="69" spans="1:12" x14ac:dyDescent="0.25">
      <c r="A69" s="20"/>
      <c r="B69" s="19"/>
      <c r="C69" s="20"/>
      <c r="D69" s="19"/>
      <c r="E69" s="24"/>
      <c r="F69" s="19"/>
      <c r="L69" s="5"/>
    </row>
    <row r="70" spans="1:12" x14ac:dyDescent="0.25">
      <c r="A70" s="19"/>
      <c r="B70" s="19"/>
      <c r="C70" s="19"/>
      <c r="D70" s="19"/>
      <c r="E70" s="19"/>
      <c r="F70" s="19"/>
      <c r="L70" s="5"/>
    </row>
    <row r="71" spans="1:12" x14ac:dyDescent="0.25">
      <c r="A71" s="19"/>
      <c r="B71" s="19"/>
      <c r="C71" s="19"/>
      <c r="D71" s="19"/>
      <c r="E71" s="19"/>
      <c r="F71" s="19"/>
      <c r="L71" s="5"/>
    </row>
    <row r="72" spans="1:12" x14ac:dyDescent="0.25">
      <c r="A72" s="19"/>
      <c r="B72" s="19"/>
      <c r="C72" s="19"/>
      <c r="D72" s="19"/>
      <c r="E72" s="19"/>
      <c r="F72" s="19"/>
      <c r="L72" s="5"/>
    </row>
  </sheetData>
  <mergeCells count="7">
    <mergeCell ref="A63:D63"/>
    <mergeCell ref="A1:D1"/>
    <mergeCell ref="A11:D11"/>
    <mergeCell ref="A22:D22"/>
    <mergeCell ref="A32:D32"/>
    <mergeCell ref="A43:D43"/>
    <mergeCell ref="A53:D5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OEs B-III-tubulin</vt:lpstr>
      <vt:lpstr>OEs GAP43</vt:lpstr>
      <vt:lpstr>OEs 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Thorne</dc:creator>
  <cp:lastModifiedBy>Naomi Thorne</cp:lastModifiedBy>
  <dcterms:created xsi:type="dcterms:W3CDTF">2024-05-16T17:51:55Z</dcterms:created>
  <dcterms:modified xsi:type="dcterms:W3CDTF">2024-06-04T14:42:19Z</dcterms:modified>
</cp:coreProperties>
</file>